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2\2020\Odluka ministra financija - čl. 9. Zakona o financiranju JLP(R)S\za objavu na web-u\"/>
    </mc:Choice>
  </mc:AlternateContent>
  <bookViews>
    <workbookView xWindow="480" yWindow="75" windowWidth="21840" windowHeight="12075"/>
  </bookViews>
  <sheets>
    <sheet name="Udjeli" sheetId="1" r:id="rId1"/>
    <sheet name="Izračun" sheetId="4" r:id="rId2"/>
  </sheets>
  <definedNames>
    <definedName name="_xlnm._FilterDatabase" localSheetId="1" hidden="1">Izračun!$A$10:$AN$566</definedName>
    <definedName name="_xlnm._FilterDatabase" localSheetId="0" hidden="1">Udjeli!$A$9:$C$585</definedName>
  </definedNames>
  <calcPr calcId="162913"/>
</workbook>
</file>

<file path=xl/calcChain.xml><?xml version="1.0" encoding="utf-8"?>
<calcChain xmlns="http://schemas.openxmlformats.org/spreadsheetml/2006/main">
  <c r="AI574" i="4" l="1"/>
  <c r="C587" i="1"/>
  <c r="A569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479" i="4"/>
  <c r="AB480" i="4"/>
  <c r="AB481" i="4"/>
  <c r="AB482" i="4"/>
  <c r="AB483" i="4"/>
  <c r="AB484" i="4"/>
  <c r="AB485" i="4"/>
  <c r="AB486" i="4"/>
  <c r="AB487" i="4"/>
  <c r="AB488" i="4"/>
  <c r="AB489" i="4"/>
  <c r="AB490" i="4"/>
  <c r="AB491" i="4"/>
  <c r="AB492" i="4"/>
  <c r="AB493" i="4"/>
  <c r="AB494" i="4"/>
  <c r="AB495" i="4"/>
  <c r="AB496" i="4"/>
  <c r="AB497" i="4"/>
  <c r="AB498" i="4"/>
  <c r="AB499" i="4"/>
  <c r="AB500" i="4"/>
  <c r="AB501" i="4"/>
  <c r="AB502" i="4"/>
  <c r="AB503" i="4"/>
  <c r="AB504" i="4"/>
  <c r="AB505" i="4"/>
  <c r="AB506" i="4"/>
  <c r="AB507" i="4"/>
  <c r="AB508" i="4"/>
  <c r="AB509" i="4"/>
  <c r="AB510" i="4"/>
  <c r="AB511" i="4"/>
  <c r="AB512" i="4"/>
  <c r="AB513" i="4"/>
  <c r="AB514" i="4"/>
  <c r="AB515" i="4"/>
  <c r="AB516" i="4"/>
  <c r="AB517" i="4"/>
  <c r="AB518" i="4"/>
  <c r="AB519" i="4"/>
  <c r="AB520" i="4"/>
  <c r="AB521" i="4"/>
  <c r="AB522" i="4"/>
  <c r="AB523" i="4"/>
  <c r="AB524" i="4"/>
  <c r="AB525" i="4"/>
  <c r="AB526" i="4"/>
  <c r="AB527" i="4"/>
  <c r="AB528" i="4"/>
  <c r="AB529" i="4"/>
  <c r="AB530" i="4"/>
  <c r="AB531" i="4"/>
  <c r="AB532" i="4"/>
  <c r="AB533" i="4"/>
  <c r="AB534" i="4"/>
  <c r="AB535" i="4"/>
  <c r="AB536" i="4"/>
  <c r="AB537" i="4"/>
  <c r="AB538" i="4"/>
  <c r="AB539" i="4"/>
  <c r="AB540" i="4"/>
  <c r="AB541" i="4"/>
  <c r="AB542" i="4"/>
  <c r="AB543" i="4"/>
  <c r="AB544" i="4"/>
  <c r="AB545" i="4"/>
  <c r="AB546" i="4"/>
  <c r="AB547" i="4"/>
  <c r="AB548" i="4"/>
  <c r="AB549" i="4"/>
  <c r="AB550" i="4"/>
  <c r="AB551" i="4"/>
  <c r="AB552" i="4"/>
  <c r="AB553" i="4"/>
  <c r="AB554" i="4"/>
  <c r="AB555" i="4"/>
  <c r="AB556" i="4"/>
  <c r="AB557" i="4"/>
  <c r="AB558" i="4"/>
  <c r="AB559" i="4"/>
  <c r="AB560" i="4"/>
  <c r="AB561" i="4"/>
  <c r="AB562" i="4"/>
  <c r="AB563" i="4"/>
  <c r="AB564" i="4"/>
  <c r="AB565" i="4"/>
  <c r="AB566" i="4"/>
  <c r="AB11" i="4"/>
  <c r="AA592" i="4"/>
  <c r="Z592" i="4"/>
  <c r="AA591" i="4"/>
  <c r="Z591" i="4"/>
  <c r="AA590" i="4"/>
  <c r="Z590" i="4"/>
  <c r="AA589" i="4"/>
  <c r="Z589" i="4"/>
  <c r="AA588" i="4"/>
  <c r="Z588" i="4"/>
  <c r="AA587" i="4"/>
  <c r="Z587" i="4"/>
  <c r="AA586" i="4"/>
  <c r="Z586" i="4"/>
  <c r="AA585" i="4"/>
  <c r="Z585" i="4"/>
  <c r="AA584" i="4"/>
  <c r="Z584" i="4"/>
  <c r="AA583" i="4"/>
  <c r="Z583" i="4"/>
  <c r="AA582" i="4"/>
  <c r="Z582" i="4"/>
  <c r="AA581" i="4"/>
  <c r="Z581" i="4"/>
  <c r="AA580" i="4"/>
  <c r="Z580" i="4"/>
  <c r="AA579" i="4"/>
  <c r="Z579" i="4"/>
  <c r="AA578" i="4"/>
  <c r="Z578" i="4"/>
  <c r="AA577" i="4"/>
  <c r="Z577" i="4"/>
  <c r="AA576" i="4"/>
  <c r="Z576" i="4"/>
  <c r="AA575" i="4"/>
  <c r="Z575" i="4"/>
  <c r="AA574" i="4"/>
  <c r="Z574" i="4"/>
  <c r="AA573" i="4"/>
  <c r="Z573" i="4"/>
  <c r="AI72" i="4" l="1"/>
  <c r="AJ72" i="4" s="1"/>
  <c r="AB573" i="4"/>
  <c r="AB591" i="4"/>
  <c r="AB586" i="4"/>
  <c r="AB590" i="4"/>
  <c r="AB592" i="4"/>
  <c r="AB574" i="4"/>
  <c r="AB576" i="4"/>
  <c r="AB578" i="4"/>
  <c r="AB582" i="4"/>
  <c r="AB584" i="4"/>
  <c r="AA595" i="4"/>
  <c r="AB575" i="4"/>
  <c r="AB577" i="4"/>
  <c r="AB583" i="4"/>
  <c r="AB585" i="4"/>
  <c r="AB580" i="4"/>
  <c r="AB587" i="4"/>
  <c r="AB589" i="4"/>
  <c r="AB579" i="4"/>
  <c r="AB581" i="4"/>
  <c r="AB588" i="4"/>
  <c r="Z595" i="4"/>
  <c r="AH603" i="4"/>
  <c r="AA601" i="4"/>
  <c r="Z601" i="4"/>
  <c r="Y601" i="4"/>
  <c r="X601" i="4"/>
  <c r="L597" i="4"/>
  <c r="K597" i="4"/>
  <c r="J597" i="4"/>
  <c r="I597" i="4"/>
  <c r="H597" i="4"/>
  <c r="F597" i="4"/>
  <c r="X592" i="4"/>
  <c r="W592" i="4"/>
  <c r="U592" i="4"/>
  <c r="T592" i="4"/>
  <c r="R592" i="4"/>
  <c r="Q592" i="4"/>
  <c r="O592" i="4"/>
  <c r="N592" i="4"/>
  <c r="L592" i="4"/>
  <c r="K592" i="4"/>
  <c r="I592" i="4"/>
  <c r="H592" i="4"/>
  <c r="X591" i="4"/>
  <c r="W591" i="4"/>
  <c r="U591" i="4"/>
  <c r="T591" i="4"/>
  <c r="R591" i="4"/>
  <c r="Q591" i="4"/>
  <c r="O591" i="4"/>
  <c r="N591" i="4"/>
  <c r="L591" i="4"/>
  <c r="K591" i="4"/>
  <c r="I591" i="4"/>
  <c r="H591" i="4"/>
  <c r="X590" i="4"/>
  <c r="W590" i="4"/>
  <c r="U590" i="4"/>
  <c r="T590" i="4"/>
  <c r="R590" i="4"/>
  <c r="Q590" i="4"/>
  <c r="O590" i="4"/>
  <c r="N590" i="4"/>
  <c r="L590" i="4"/>
  <c r="K590" i="4"/>
  <c r="I590" i="4"/>
  <c r="H590" i="4"/>
  <c r="X589" i="4"/>
  <c r="W589" i="4"/>
  <c r="U589" i="4"/>
  <c r="T589" i="4"/>
  <c r="R589" i="4"/>
  <c r="Q589" i="4"/>
  <c r="O589" i="4"/>
  <c r="N589" i="4"/>
  <c r="L589" i="4"/>
  <c r="K589" i="4"/>
  <c r="I589" i="4"/>
  <c r="H589" i="4"/>
  <c r="X588" i="4"/>
  <c r="W588" i="4"/>
  <c r="U588" i="4"/>
  <c r="T588" i="4"/>
  <c r="R588" i="4"/>
  <c r="Q588" i="4"/>
  <c r="O588" i="4"/>
  <c r="N588" i="4"/>
  <c r="L588" i="4"/>
  <c r="K588" i="4"/>
  <c r="I588" i="4"/>
  <c r="H588" i="4"/>
  <c r="X587" i="4"/>
  <c r="W587" i="4"/>
  <c r="U587" i="4"/>
  <c r="T587" i="4"/>
  <c r="R587" i="4"/>
  <c r="Q587" i="4"/>
  <c r="O587" i="4"/>
  <c r="N587" i="4"/>
  <c r="L587" i="4"/>
  <c r="K587" i="4"/>
  <c r="I587" i="4"/>
  <c r="H587" i="4"/>
  <c r="X586" i="4"/>
  <c r="W586" i="4"/>
  <c r="U586" i="4"/>
  <c r="T586" i="4"/>
  <c r="R586" i="4"/>
  <c r="Q586" i="4"/>
  <c r="O586" i="4"/>
  <c r="N586" i="4"/>
  <c r="L586" i="4"/>
  <c r="K586" i="4"/>
  <c r="I586" i="4"/>
  <c r="H586" i="4"/>
  <c r="X585" i="4"/>
  <c r="W585" i="4"/>
  <c r="U585" i="4"/>
  <c r="R585" i="4"/>
  <c r="Q585" i="4"/>
  <c r="O585" i="4"/>
  <c r="N585" i="4"/>
  <c r="L585" i="4"/>
  <c r="K585" i="4"/>
  <c r="I585" i="4"/>
  <c r="H585" i="4"/>
  <c r="X584" i="4"/>
  <c r="W584" i="4"/>
  <c r="U584" i="4"/>
  <c r="T584" i="4"/>
  <c r="R584" i="4"/>
  <c r="Q584" i="4"/>
  <c r="O584" i="4"/>
  <c r="N584" i="4"/>
  <c r="L584" i="4"/>
  <c r="K584" i="4"/>
  <c r="I584" i="4"/>
  <c r="H584" i="4"/>
  <c r="X583" i="4"/>
  <c r="W583" i="4"/>
  <c r="U583" i="4"/>
  <c r="T583" i="4"/>
  <c r="R583" i="4"/>
  <c r="Q583" i="4"/>
  <c r="O583" i="4"/>
  <c r="N583" i="4"/>
  <c r="L583" i="4"/>
  <c r="K583" i="4"/>
  <c r="I583" i="4"/>
  <c r="H583" i="4"/>
  <c r="X582" i="4"/>
  <c r="W582" i="4"/>
  <c r="U582" i="4"/>
  <c r="T582" i="4"/>
  <c r="R582" i="4"/>
  <c r="Q582" i="4"/>
  <c r="O582" i="4"/>
  <c r="N582" i="4"/>
  <c r="L582" i="4"/>
  <c r="K582" i="4"/>
  <c r="I582" i="4"/>
  <c r="H582" i="4"/>
  <c r="X581" i="4"/>
  <c r="W581" i="4"/>
  <c r="U581" i="4"/>
  <c r="T581" i="4"/>
  <c r="R581" i="4"/>
  <c r="Q581" i="4"/>
  <c r="O581" i="4"/>
  <c r="N581" i="4"/>
  <c r="L581" i="4"/>
  <c r="K581" i="4"/>
  <c r="I581" i="4"/>
  <c r="H581" i="4"/>
  <c r="X580" i="4"/>
  <c r="W580" i="4"/>
  <c r="U580" i="4"/>
  <c r="T580" i="4"/>
  <c r="R580" i="4"/>
  <c r="Q580" i="4"/>
  <c r="O580" i="4"/>
  <c r="N580" i="4"/>
  <c r="L580" i="4"/>
  <c r="K580" i="4"/>
  <c r="I580" i="4"/>
  <c r="H580" i="4"/>
  <c r="X579" i="4"/>
  <c r="W579" i="4"/>
  <c r="U579" i="4"/>
  <c r="T579" i="4"/>
  <c r="R579" i="4"/>
  <c r="Q579" i="4"/>
  <c r="O579" i="4"/>
  <c r="N579" i="4"/>
  <c r="L579" i="4"/>
  <c r="K579" i="4"/>
  <c r="I579" i="4"/>
  <c r="H579" i="4"/>
  <c r="X578" i="4"/>
  <c r="W578" i="4"/>
  <c r="U578" i="4"/>
  <c r="T578" i="4"/>
  <c r="R578" i="4"/>
  <c r="Q578" i="4"/>
  <c r="O578" i="4"/>
  <c r="N578" i="4"/>
  <c r="L578" i="4"/>
  <c r="K578" i="4"/>
  <c r="I578" i="4"/>
  <c r="H578" i="4"/>
  <c r="X577" i="4"/>
  <c r="W577" i="4"/>
  <c r="U577" i="4"/>
  <c r="T577" i="4"/>
  <c r="R577" i="4"/>
  <c r="Q577" i="4"/>
  <c r="O577" i="4"/>
  <c r="N577" i="4"/>
  <c r="L577" i="4"/>
  <c r="K577" i="4"/>
  <c r="I577" i="4"/>
  <c r="H577" i="4"/>
  <c r="X576" i="4"/>
  <c r="W576" i="4"/>
  <c r="U576" i="4"/>
  <c r="T576" i="4"/>
  <c r="R576" i="4"/>
  <c r="Q576" i="4"/>
  <c r="O576" i="4"/>
  <c r="N576" i="4"/>
  <c r="L576" i="4"/>
  <c r="K576" i="4"/>
  <c r="I576" i="4"/>
  <c r="H576" i="4"/>
  <c r="X575" i="4"/>
  <c r="W575" i="4"/>
  <c r="U575" i="4"/>
  <c r="T575" i="4"/>
  <c r="R575" i="4"/>
  <c r="Q575" i="4"/>
  <c r="O575" i="4"/>
  <c r="N575" i="4"/>
  <c r="L575" i="4"/>
  <c r="K575" i="4"/>
  <c r="I575" i="4"/>
  <c r="H575" i="4"/>
  <c r="X574" i="4"/>
  <c r="U574" i="4"/>
  <c r="R574" i="4"/>
  <c r="Q574" i="4"/>
  <c r="O574" i="4"/>
  <c r="N574" i="4"/>
  <c r="L574" i="4"/>
  <c r="K574" i="4"/>
  <c r="I574" i="4"/>
  <c r="H574" i="4"/>
  <c r="X573" i="4"/>
  <c r="W573" i="4"/>
  <c r="U573" i="4"/>
  <c r="T573" i="4"/>
  <c r="R573" i="4"/>
  <c r="Q573" i="4"/>
  <c r="O573" i="4"/>
  <c r="N573" i="4"/>
  <c r="L573" i="4"/>
  <c r="K573" i="4"/>
  <c r="I573" i="4"/>
  <c r="H573" i="4"/>
  <c r="Y570" i="4"/>
  <c r="X570" i="4"/>
  <c r="W570" i="4"/>
  <c r="AH568" i="4"/>
  <c r="AH597" i="4" s="1"/>
  <c r="AG568" i="4"/>
  <c r="AG597" i="4" s="1"/>
  <c r="AF568" i="4"/>
  <c r="AF597" i="4" s="1"/>
  <c r="AE568" i="4"/>
  <c r="AE597" i="4" s="1"/>
  <c r="AD568" i="4"/>
  <c r="AD597" i="4" s="1"/>
  <c r="AC568" i="4"/>
  <c r="AC597" i="4" s="1"/>
  <c r="AB568" i="4"/>
  <c r="AB597" i="4" s="1"/>
  <c r="AA568" i="4"/>
  <c r="AA597" i="4" s="1"/>
  <c r="Z568" i="4"/>
  <c r="Z597" i="4" s="1"/>
  <c r="X568" i="4"/>
  <c r="X597" i="4" s="1"/>
  <c r="U568" i="4"/>
  <c r="U597" i="4" s="1"/>
  <c r="R568" i="4"/>
  <c r="R597" i="4" s="1"/>
  <c r="Q568" i="4"/>
  <c r="Q597" i="4" s="1"/>
  <c r="P568" i="4"/>
  <c r="P597" i="4" s="1"/>
  <c r="O568" i="4"/>
  <c r="O597" i="4" s="1"/>
  <c r="N568" i="4"/>
  <c r="N597" i="4" s="1"/>
  <c r="M568" i="4"/>
  <c r="M597" i="4" s="1"/>
  <c r="Y566" i="4"/>
  <c r="Y565" i="4"/>
  <c r="Y564" i="4"/>
  <c r="AI564" i="4" s="1"/>
  <c r="AJ564" i="4" s="1"/>
  <c r="Y563" i="4"/>
  <c r="AI563" i="4" s="1"/>
  <c r="AJ563" i="4" s="1"/>
  <c r="Y562" i="4"/>
  <c r="Y561" i="4"/>
  <c r="AI561" i="4" s="1"/>
  <c r="AJ561" i="4" s="1"/>
  <c r="Y560" i="4"/>
  <c r="AI560" i="4" s="1"/>
  <c r="AJ560" i="4" s="1"/>
  <c r="Y559" i="4"/>
  <c r="AI559" i="4" s="1"/>
  <c r="AJ559" i="4" s="1"/>
  <c r="Y558" i="4"/>
  <c r="Y557" i="4"/>
  <c r="Y556" i="4"/>
  <c r="AI556" i="4" s="1"/>
  <c r="AJ556" i="4" s="1"/>
  <c r="Y555" i="4"/>
  <c r="AI555" i="4" s="1"/>
  <c r="AJ555" i="4" s="1"/>
  <c r="Y554" i="4"/>
  <c r="Y553" i="4"/>
  <c r="Y552" i="4"/>
  <c r="AI552" i="4" s="1"/>
  <c r="AJ552" i="4" s="1"/>
  <c r="Y551" i="4"/>
  <c r="AI551" i="4" s="1"/>
  <c r="AJ551" i="4" s="1"/>
  <c r="Y550" i="4"/>
  <c r="Y549" i="4"/>
  <c r="Y548" i="4"/>
  <c r="AI548" i="4" s="1"/>
  <c r="AJ548" i="4" s="1"/>
  <c r="Y547" i="4"/>
  <c r="AI547" i="4" s="1"/>
  <c r="AJ547" i="4" s="1"/>
  <c r="Y546" i="4"/>
  <c r="Y545" i="4"/>
  <c r="Y544" i="4"/>
  <c r="AI544" i="4" s="1"/>
  <c r="AJ544" i="4" s="1"/>
  <c r="Y543" i="4"/>
  <c r="AI543" i="4" s="1"/>
  <c r="AJ543" i="4" s="1"/>
  <c r="Y542" i="4"/>
  <c r="Y541" i="4"/>
  <c r="Y540" i="4"/>
  <c r="AI540" i="4" s="1"/>
  <c r="AJ540" i="4" s="1"/>
  <c r="Y539" i="4"/>
  <c r="AI539" i="4" s="1"/>
  <c r="AJ539" i="4" s="1"/>
  <c r="Y538" i="4"/>
  <c r="Y537" i="4"/>
  <c r="Y536" i="4"/>
  <c r="AI536" i="4" s="1"/>
  <c r="AJ536" i="4" s="1"/>
  <c r="Y535" i="4"/>
  <c r="AI535" i="4" s="1"/>
  <c r="AJ535" i="4" s="1"/>
  <c r="Y534" i="4"/>
  <c r="Y533" i="4"/>
  <c r="Y532" i="4"/>
  <c r="AI532" i="4" s="1"/>
  <c r="AJ532" i="4" s="1"/>
  <c r="Y531" i="4"/>
  <c r="AI531" i="4" s="1"/>
  <c r="AJ531" i="4" s="1"/>
  <c r="Y530" i="4"/>
  <c r="Y529" i="4"/>
  <c r="AI529" i="4" s="1"/>
  <c r="AJ529" i="4" s="1"/>
  <c r="Y528" i="4"/>
  <c r="AI528" i="4" s="1"/>
  <c r="AJ528" i="4" s="1"/>
  <c r="Y527" i="4"/>
  <c r="AI527" i="4" s="1"/>
  <c r="AJ527" i="4" s="1"/>
  <c r="Y526" i="4"/>
  <c r="Y525" i="4"/>
  <c r="Y524" i="4"/>
  <c r="AI524" i="4" s="1"/>
  <c r="AJ524" i="4" s="1"/>
  <c r="Y523" i="4"/>
  <c r="AI523" i="4" s="1"/>
  <c r="AJ523" i="4" s="1"/>
  <c r="Y522" i="4"/>
  <c r="Y521" i="4"/>
  <c r="Y520" i="4"/>
  <c r="AI520" i="4" s="1"/>
  <c r="AJ520" i="4" s="1"/>
  <c r="Y519" i="4"/>
  <c r="AI519" i="4" s="1"/>
  <c r="AJ519" i="4" s="1"/>
  <c r="Y518" i="4"/>
  <c r="Y517" i="4"/>
  <c r="Y516" i="4"/>
  <c r="AI516" i="4" s="1"/>
  <c r="AJ516" i="4" s="1"/>
  <c r="Y515" i="4"/>
  <c r="AI515" i="4" s="1"/>
  <c r="AJ515" i="4" s="1"/>
  <c r="Y514" i="4"/>
  <c r="Y513" i="4"/>
  <c r="Y512" i="4"/>
  <c r="AI512" i="4" s="1"/>
  <c r="AJ512" i="4" s="1"/>
  <c r="Y511" i="4"/>
  <c r="AI511" i="4" s="1"/>
  <c r="AJ511" i="4" s="1"/>
  <c r="Y510" i="4"/>
  <c r="Y509" i="4"/>
  <c r="Y508" i="4"/>
  <c r="AI508" i="4" s="1"/>
  <c r="AJ508" i="4" s="1"/>
  <c r="Y507" i="4"/>
  <c r="AI507" i="4" s="1"/>
  <c r="AJ507" i="4" s="1"/>
  <c r="Y506" i="4"/>
  <c r="Y505" i="4"/>
  <c r="Y504" i="4"/>
  <c r="AI504" i="4" s="1"/>
  <c r="AJ504" i="4" s="1"/>
  <c r="Y503" i="4"/>
  <c r="AI503" i="4" s="1"/>
  <c r="AJ503" i="4" s="1"/>
  <c r="Y502" i="4"/>
  <c r="Y501" i="4"/>
  <c r="Y500" i="4"/>
  <c r="AI500" i="4" s="1"/>
  <c r="AJ500" i="4" s="1"/>
  <c r="Y499" i="4"/>
  <c r="AI499" i="4" s="1"/>
  <c r="AJ499" i="4" s="1"/>
  <c r="Y498" i="4"/>
  <c r="Y497" i="4"/>
  <c r="Y496" i="4"/>
  <c r="AI496" i="4" s="1"/>
  <c r="AJ496" i="4" s="1"/>
  <c r="Y495" i="4"/>
  <c r="AI495" i="4" s="1"/>
  <c r="AJ495" i="4" s="1"/>
  <c r="Y494" i="4"/>
  <c r="Y493" i="4"/>
  <c r="Y492" i="4"/>
  <c r="AI492" i="4" s="1"/>
  <c r="AJ492" i="4" s="1"/>
  <c r="Y491" i="4"/>
  <c r="AI491" i="4" s="1"/>
  <c r="AJ491" i="4" s="1"/>
  <c r="Y490" i="4"/>
  <c r="Y489" i="4"/>
  <c r="Y488" i="4"/>
  <c r="AI488" i="4" s="1"/>
  <c r="AJ488" i="4" s="1"/>
  <c r="Y487" i="4"/>
  <c r="AI487" i="4" s="1"/>
  <c r="AJ487" i="4" s="1"/>
  <c r="Y486" i="4"/>
  <c r="Y485" i="4"/>
  <c r="Y484" i="4"/>
  <c r="AI484" i="4" s="1"/>
  <c r="AJ484" i="4" s="1"/>
  <c r="Y483" i="4"/>
  <c r="AI483" i="4" s="1"/>
  <c r="AJ483" i="4" s="1"/>
  <c r="Y482" i="4"/>
  <c r="Y481" i="4"/>
  <c r="Y480" i="4"/>
  <c r="AI480" i="4" s="1"/>
  <c r="AJ480" i="4" s="1"/>
  <c r="Y479" i="4"/>
  <c r="AI479" i="4" s="1"/>
  <c r="AJ479" i="4" s="1"/>
  <c r="Y478" i="4"/>
  <c r="Y477" i="4"/>
  <c r="Y476" i="4"/>
  <c r="AI476" i="4" s="1"/>
  <c r="AJ476" i="4" s="1"/>
  <c r="Y475" i="4"/>
  <c r="AI475" i="4" s="1"/>
  <c r="AJ475" i="4" s="1"/>
  <c r="Y474" i="4"/>
  <c r="Y473" i="4"/>
  <c r="Y472" i="4"/>
  <c r="AI472" i="4" s="1"/>
  <c r="AJ472" i="4" s="1"/>
  <c r="Y471" i="4"/>
  <c r="AI471" i="4" s="1"/>
  <c r="AJ471" i="4" s="1"/>
  <c r="Y470" i="4"/>
  <c r="Y469" i="4"/>
  <c r="Y468" i="4"/>
  <c r="AI468" i="4" s="1"/>
  <c r="AJ468" i="4" s="1"/>
  <c r="Y467" i="4"/>
  <c r="AI467" i="4" s="1"/>
  <c r="AJ467" i="4" s="1"/>
  <c r="Y466" i="4"/>
  <c r="Y465" i="4"/>
  <c r="AI465" i="4" s="1"/>
  <c r="AJ465" i="4" s="1"/>
  <c r="Y464" i="4"/>
  <c r="AI464" i="4" s="1"/>
  <c r="AJ464" i="4" s="1"/>
  <c r="Y463" i="4"/>
  <c r="AI463" i="4" s="1"/>
  <c r="AJ463" i="4" s="1"/>
  <c r="Y462" i="4"/>
  <c r="Y461" i="4"/>
  <c r="Y460" i="4"/>
  <c r="AI460" i="4" s="1"/>
  <c r="AJ460" i="4" s="1"/>
  <c r="Y459" i="4"/>
  <c r="AI459" i="4" s="1"/>
  <c r="AJ459" i="4" s="1"/>
  <c r="Y458" i="4"/>
  <c r="Y457" i="4"/>
  <c r="Y456" i="4"/>
  <c r="AI456" i="4" s="1"/>
  <c r="AJ456" i="4" s="1"/>
  <c r="Y455" i="4"/>
  <c r="AI455" i="4" s="1"/>
  <c r="AJ455" i="4" s="1"/>
  <c r="Y454" i="4"/>
  <c r="Y453" i="4"/>
  <c r="Y452" i="4"/>
  <c r="AI452" i="4" s="1"/>
  <c r="AJ452" i="4" s="1"/>
  <c r="Y451" i="4"/>
  <c r="AI451" i="4" s="1"/>
  <c r="AJ451" i="4" s="1"/>
  <c r="Y450" i="4"/>
  <c r="Y449" i="4"/>
  <c r="Y448" i="4"/>
  <c r="AI448" i="4" s="1"/>
  <c r="AJ448" i="4" s="1"/>
  <c r="Y447" i="4"/>
  <c r="AI447" i="4" s="1"/>
  <c r="AJ447" i="4" s="1"/>
  <c r="Y446" i="4"/>
  <c r="Y445" i="4"/>
  <c r="Y444" i="4"/>
  <c r="AI444" i="4" s="1"/>
  <c r="AJ444" i="4" s="1"/>
  <c r="Y443" i="4"/>
  <c r="AI443" i="4" s="1"/>
  <c r="AJ443" i="4" s="1"/>
  <c r="Y442" i="4"/>
  <c r="Y441" i="4"/>
  <c r="Y440" i="4"/>
  <c r="AI440" i="4" s="1"/>
  <c r="AJ440" i="4" s="1"/>
  <c r="Y439" i="4"/>
  <c r="AI439" i="4" s="1"/>
  <c r="AJ439" i="4" s="1"/>
  <c r="Y438" i="4"/>
  <c r="Y437" i="4"/>
  <c r="Y436" i="4"/>
  <c r="AI436" i="4" s="1"/>
  <c r="AJ436" i="4" s="1"/>
  <c r="Y435" i="4"/>
  <c r="AI435" i="4" s="1"/>
  <c r="AJ435" i="4" s="1"/>
  <c r="Y434" i="4"/>
  <c r="Y433" i="4"/>
  <c r="AI433" i="4" s="1"/>
  <c r="AJ433" i="4" s="1"/>
  <c r="Y432" i="4"/>
  <c r="AI432" i="4" s="1"/>
  <c r="AJ432" i="4" s="1"/>
  <c r="Y431" i="4"/>
  <c r="AI431" i="4" s="1"/>
  <c r="AJ431" i="4" s="1"/>
  <c r="Y430" i="4"/>
  <c r="Y429" i="4"/>
  <c r="Y428" i="4"/>
  <c r="AI428" i="4" s="1"/>
  <c r="AJ428" i="4" s="1"/>
  <c r="Y427" i="4"/>
  <c r="AI427" i="4" s="1"/>
  <c r="AJ427" i="4" s="1"/>
  <c r="Y426" i="4"/>
  <c r="Y425" i="4"/>
  <c r="Y424" i="4"/>
  <c r="AI424" i="4" s="1"/>
  <c r="AJ424" i="4" s="1"/>
  <c r="Y423" i="4"/>
  <c r="AI423" i="4" s="1"/>
  <c r="AJ423" i="4" s="1"/>
  <c r="Y422" i="4"/>
  <c r="Y421" i="4"/>
  <c r="Y420" i="4"/>
  <c r="AI420" i="4" s="1"/>
  <c r="AJ420" i="4" s="1"/>
  <c r="Y419" i="4"/>
  <c r="AI419" i="4" s="1"/>
  <c r="AJ419" i="4" s="1"/>
  <c r="Y418" i="4"/>
  <c r="Y417" i="4"/>
  <c r="Y416" i="4"/>
  <c r="AI416" i="4" s="1"/>
  <c r="AJ416" i="4" s="1"/>
  <c r="Y415" i="4"/>
  <c r="AI415" i="4" s="1"/>
  <c r="AJ415" i="4" s="1"/>
  <c r="Y414" i="4"/>
  <c r="Y413" i="4"/>
  <c r="Y412" i="4"/>
  <c r="AI412" i="4" s="1"/>
  <c r="AJ412" i="4" s="1"/>
  <c r="Y411" i="4"/>
  <c r="AI411" i="4" s="1"/>
  <c r="AJ411" i="4" s="1"/>
  <c r="Y410" i="4"/>
  <c r="Y409" i="4"/>
  <c r="Y408" i="4"/>
  <c r="AI408" i="4" s="1"/>
  <c r="AJ408" i="4" s="1"/>
  <c r="Y407" i="4"/>
  <c r="AI407" i="4" s="1"/>
  <c r="AJ407" i="4" s="1"/>
  <c r="Y406" i="4"/>
  <c r="Y405" i="4"/>
  <c r="Y404" i="4"/>
  <c r="AI404" i="4" s="1"/>
  <c r="AJ404" i="4" s="1"/>
  <c r="Y403" i="4"/>
  <c r="AI403" i="4" s="1"/>
  <c r="AJ403" i="4" s="1"/>
  <c r="Y402" i="4"/>
  <c r="Y401" i="4"/>
  <c r="AI401" i="4" s="1"/>
  <c r="AJ401" i="4" s="1"/>
  <c r="Y400" i="4"/>
  <c r="AI400" i="4" s="1"/>
  <c r="AJ400" i="4" s="1"/>
  <c r="Y399" i="4"/>
  <c r="AI399" i="4" s="1"/>
  <c r="AJ399" i="4" s="1"/>
  <c r="Y398" i="4"/>
  <c r="Y397" i="4"/>
  <c r="Y396" i="4"/>
  <c r="AI396" i="4" s="1"/>
  <c r="AJ396" i="4" s="1"/>
  <c r="Y395" i="4"/>
  <c r="AI395" i="4" s="1"/>
  <c r="AJ395" i="4" s="1"/>
  <c r="Y394" i="4"/>
  <c r="Y393" i="4"/>
  <c r="Y392" i="4"/>
  <c r="AI392" i="4" s="1"/>
  <c r="AJ392" i="4" s="1"/>
  <c r="Y391" i="4"/>
  <c r="AI391" i="4" s="1"/>
  <c r="AJ391" i="4" s="1"/>
  <c r="Y390" i="4"/>
  <c r="Y389" i="4"/>
  <c r="Y388" i="4"/>
  <c r="AI388" i="4" s="1"/>
  <c r="AJ388" i="4" s="1"/>
  <c r="Y387" i="4"/>
  <c r="AI387" i="4" s="1"/>
  <c r="AJ387" i="4" s="1"/>
  <c r="Y386" i="4"/>
  <c r="Y385" i="4"/>
  <c r="Y384" i="4"/>
  <c r="AI384" i="4" s="1"/>
  <c r="AJ384" i="4" s="1"/>
  <c r="Y383" i="4"/>
  <c r="Y382" i="4"/>
  <c r="Y381" i="4"/>
  <c r="Y380" i="4"/>
  <c r="AI380" i="4" s="1"/>
  <c r="AJ380" i="4" s="1"/>
  <c r="Y379" i="4"/>
  <c r="AI379" i="4" s="1"/>
  <c r="AJ379" i="4" s="1"/>
  <c r="Y378" i="4"/>
  <c r="Y377" i="4"/>
  <c r="Y376" i="4"/>
  <c r="AI376" i="4" s="1"/>
  <c r="AJ376" i="4" s="1"/>
  <c r="Y375" i="4"/>
  <c r="AI375" i="4" s="1"/>
  <c r="AJ375" i="4" s="1"/>
  <c r="Y374" i="4"/>
  <c r="Y373" i="4"/>
  <c r="Y372" i="4"/>
  <c r="AI372" i="4" s="1"/>
  <c r="AJ372" i="4" s="1"/>
  <c r="Y371" i="4"/>
  <c r="AI371" i="4" s="1"/>
  <c r="AJ371" i="4" s="1"/>
  <c r="Y370" i="4"/>
  <c r="Y369" i="4"/>
  <c r="Y368" i="4"/>
  <c r="AI368" i="4" s="1"/>
  <c r="AJ368" i="4" s="1"/>
  <c r="Y367" i="4"/>
  <c r="AI367" i="4" s="1"/>
  <c r="AJ367" i="4" s="1"/>
  <c r="Y366" i="4"/>
  <c r="Y365" i="4"/>
  <c r="Y364" i="4"/>
  <c r="AI364" i="4" s="1"/>
  <c r="AJ364" i="4" s="1"/>
  <c r="Y363" i="4"/>
  <c r="AI363" i="4" s="1"/>
  <c r="AJ363" i="4" s="1"/>
  <c r="Y362" i="4"/>
  <c r="Y361" i="4"/>
  <c r="Y360" i="4"/>
  <c r="AI360" i="4" s="1"/>
  <c r="AJ360" i="4" s="1"/>
  <c r="Y359" i="4"/>
  <c r="AI359" i="4" s="1"/>
  <c r="AJ359" i="4" s="1"/>
  <c r="Y358" i="4"/>
  <c r="Y357" i="4"/>
  <c r="Y356" i="4"/>
  <c r="AI356" i="4" s="1"/>
  <c r="AJ356" i="4" s="1"/>
  <c r="Y355" i="4"/>
  <c r="AI355" i="4" s="1"/>
  <c r="AJ355" i="4" s="1"/>
  <c r="Y354" i="4"/>
  <c r="Y353" i="4"/>
  <c r="Y352" i="4"/>
  <c r="AI352" i="4" s="1"/>
  <c r="AJ352" i="4" s="1"/>
  <c r="Y351" i="4"/>
  <c r="AI351" i="4" s="1"/>
  <c r="AJ351" i="4" s="1"/>
  <c r="Y350" i="4"/>
  <c r="Y349" i="4"/>
  <c r="Y348" i="4"/>
  <c r="AI348" i="4" s="1"/>
  <c r="AJ348" i="4" s="1"/>
  <c r="Y347" i="4"/>
  <c r="AI347" i="4" s="1"/>
  <c r="AJ347" i="4" s="1"/>
  <c r="Y346" i="4"/>
  <c r="Y345" i="4"/>
  <c r="Y344" i="4"/>
  <c r="AI344" i="4" s="1"/>
  <c r="AJ344" i="4" s="1"/>
  <c r="Y343" i="4"/>
  <c r="AI343" i="4" s="1"/>
  <c r="AJ343" i="4" s="1"/>
  <c r="Y342" i="4"/>
  <c r="Y341" i="4"/>
  <c r="Y340" i="4"/>
  <c r="AI340" i="4" s="1"/>
  <c r="AJ340" i="4" s="1"/>
  <c r="Y339" i="4"/>
  <c r="AI339" i="4" s="1"/>
  <c r="AJ339" i="4" s="1"/>
  <c r="Y338" i="4"/>
  <c r="Y337" i="4"/>
  <c r="Y336" i="4"/>
  <c r="AI336" i="4" s="1"/>
  <c r="AJ336" i="4" s="1"/>
  <c r="Y335" i="4"/>
  <c r="AI335" i="4" s="1"/>
  <c r="AJ335" i="4" s="1"/>
  <c r="Y334" i="4"/>
  <c r="Y333" i="4"/>
  <c r="Y332" i="4"/>
  <c r="AI332" i="4" s="1"/>
  <c r="AJ332" i="4" s="1"/>
  <c r="Y331" i="4"/>
  <c r="AI331" i="4" s="1"/>
  <c r="AJ331" i="4" s="1"/>
  <c r="Y330" i="4"/>
  <c r="Y329" i="4"/>
  <c r="Y328" i="4"/>
  <c r="AI328" i="4" s="1"/>
  <c r="AJ328" i="4" s="1"/>
  <c r="Y327" i="4"/>
  <c r="AI327" i="4" s="1"/>
  <c r="AJ327" i="4" s="1"/>
  <c r="Y326" i="4"/>
  <c r="Y325" i="4"/>
  <c r="Y324" i="4"/>
  <c r="AI324" i="4" s="1"/>
  <c r="AJ324" i="4" s="1"/>
  <c r="Y323" i="4"/>
  <c r="AI323" i="4" s="1"/>
  <c r="AJ323" i="4" s="1"/>
  <c r="Y322" i="4"/>
  <c r="Y321" i="4"/>
  <c r="Y320" i="4"/>
  <c r="AI320" i="4" s="1"/>
  <c r="AJ320" i="4" s="1"/>
  <c r="Y319" i="4"/>
  <c r="AI319" i="4" s="1"/>
  <c r="AJ319" i="4" s="1"/>
  <c r="Y318" i="4"/>
  <c r="Y317" i="4"/>
  <c r="Y316" i="4"/>
  <c r="AI316" i="4" s="1"/>
  <c r="AJ316" i="4" s="1"/>
  <c r="Y315" i="4"/>
  <c r="AI315" i="4" s="1"/>
  <c r="AJ315" i="4" s="1"/>
  <c r="Y314" i="4"/>
  <c r="Y313" i="4"/>
  <c r="Y312" i="4"/>
  <c r="AI312" i="4" s="1"/>
  <c r="AJ312" i="4" s="1"/>
  <c r="Y311" i="4"/>
  <c r="AI311" i="4" s="1"/>
  <c r="AJ311" i="4" s="1"/>
  <c r="Y310" i="4"/>
  <c r="Y309" i="4"/>
  <c r="Y308" i="4"/>
  <c r="AI308" i="4" s="1"/>
  <c r="AJ308" i="4" s="1"/>
  <c r="Y307" i="4"/>
  <c r="AI307" i="4" s="1"/>
  <c r="AJ307" i="4" s="1"/>
  <c r="Y306" i="4"/>
  <c r="Y305" i="4"/>
  <c r="Y304" i="4"/>
  <c r="AI304" i="4" s="1"/>
  <c r="AJ304" i="4" s="1"/>
  <c r="Y303" i="4"/>
  <c r="AI303" i="4" s="1"/>
  <c r="AJ303" i="4" s="1"/>
  <c r="Y302" i="4"/>
  <c r="Y301" i="4"/>
  <c r="Y300" i="4"/>
  <c r="AI300" i="4" s="1"/>
  <c r="AJ300" i="4" s="1"/>
  <c r="Y299" i="4"/>
  <c r="AI299" i="4" s="1"/>
  <c r="AJ299" i="4" s="1"/>
  <c r="Y298" i="4"/>
  <c r="Y297" i="4"/>
  <c r="Y296" i="4"/>
  <c r="AI296" i="4" s="1"/>
  <c r="AJ296" i="4" s="1"/>
  <c r="Y295" i="4"/>
  <c r="AI295" i="4" s="1"/>
  <c r="AJ295" i="4" s="1"/>
  <c r="Y294" i="4"/>
  <c r="Y293" i="4"/>
  <c r="Y292" i="4"/>
  <c r="AI292" i="4" s="1"/>
  <c r="AJ292" i="4" s="1"/>
  <c r="Y291" i="4"/>
  <c r="AI291" i="4" s="1"/>
  <c r="AJ291" i="4" s="1"/>
  <c r="Y290" i="4"/>
  <c r="Y289" i="4"/>
  <c r="Y288" i="4"/>
  <c r="AI288" i="4" s="1"/>
  <c r="AJ288" i="4" s="1"/>
  <c r="Y287" i="4"/>
  <c r="AI287" i="4" s="1"/>
  <c r="AJ287" i="4" s="1"/>
  <c r="Y286" i="4"/>
  <c r="Y285" i="4"/>
  <c r="Y284" i="4"/>
  <c r="AI284" i="4" s="1"/>
  <c r="AJ284" i="4" s="1"/>
  <c r="Y283" i="4"/>
  <c r="AI283" i="4" s="1"/>
  <c r="AJ283" i="4" s="1"/>
  <c r="Y282" i="4"/>
  <c r="Y281" i="4"/>
  <c r="Y280" i="4"/>
  <c r="AI280" i="4" s="1"/>
  <c r="AJ280" i="4" s="1"/>
  <c r="Y279" i="4"/>
  <c r="AI279" i="4" s="1"/>
  <c r="AJ279" i="4" s="1"/>
  <c r="Y278" i="4"/>
  <c r="Y277" i="4"/>
  <c r="Y276" i="4"/>
  <c r="AI276" i="4" s="1"/>
  <c r="AJ276" i="4" s="1"/>
  <c r="Y275" i="4"/>
  <c r="AI275" i="4" s="1"/>
  <c r="AJ275" i="4" s="1"/>
  <c r="Y274" i="4"/>
  <c r="Y273" i="4"/>
  <c r="Y272" i="4"/>
  <c r="AI272" i="4" s="1"/>
  <c r="AJ272" i="4" s="1"/>
  <c r="Y271" i="4"/>
  <c r="AI271" i="4" s="1"/>
  <c r="AJ271" i="4" s="1"/>
  <c r="Y270" i="4"/>
  <c r="Y269" i="4"/>
  <c r="Y268" i="4"/>
  <c r="AI268" i="4" s="1"/>
  <c r="AJ268" i="4" s="1"/>
  <c r="Y267" i="4"/>
  <c r="AI267" i="4" s="1"/>
  <c r="AJ267" i="4" s="1"/>
  <c r="Y266" i="4"/>
  <c r="Y265" i="4"/>
  <c r="Y264" i="4"/>
  <c r="AI264" i="4" s="1"/>
  <c r="AJ264" i="4" s="1"/>
  <c r="Y263" i="4"/>
  <c r="AI263" i="4" s="1"/>
  <c r="AJ263" i="4" s="1"/>
  <c r="Y262" i="4"/>
  <c r="Y261" i="4"/>
  <c r="Y260" i="4"/>
  <c r="AI260" i="4" s="1"/>
  <c r="AJ260" i="4" s="1"/>
  <c r="Y259" i="4"/>
  <c r="AI259" i="4" s="1"/>
  <c r="AJ259" i="4" s="1"/>
  <c r="Y258" i="4"/>
  <c r="Y257" i="4"/>
  <c r="Y256" i="4"/>
  <c r="AI256" i="4" s="1"/>
  <c r="AJ256" i="4" s="1"/>
  <c r="Y255" i="4"/>
  <c r="AI255" i="4" s="1"/>
  <c r="AJ255" i="4" s="1"/>
  <c r="Y254" i="4"/>
  <c r="Y253" i="4"/>
  <c r="Y252" i="4"/>
  <c r="AI252" i="4" s="1"/>
  <c r="AJ252" i="4" s="1"/>
  <c r="Y251" i="4"/>
  <c r="AI251" i="4" s="1"/>
  <c r="AJ251" i="4" s="1"/>
  <c r="Y250" i="4"/>
  <c r="Y249" i="4"/>
  <c r="Y248" i="4"/>
  <c r="AI248" i="4" s="1"/>
  <c r="AJ248" i="4" s="1"/>
  <c r="Y247" i="4"/>
  <c r="AI247" i="4" s="1"/>
  <c r="AJ247" i="4" s="1"/>
  <c r="Y246" i="4"/>
  <c r="Y245" i="4"/>
  <c r="Y244" i="4"/>
  <c r="AI244" i="4" s="1"/>
  <c r="AJ244" i="4" s="1"/>
  <c r="Y243" i="4"/>
  <c r="AI243" i="4" s="1"/>
  <c r="AJ243" i="4" s="1"/>
  <c r="Y242" i="4"/>
  <c r="Y241" i="4"/>
  <c r="Y240" i="4"/>
  <c r="AI240" i="4" s="1"/>
  <c r="AJ240" i="4" s="1"/>
  <c r="Y239" i="4"/>
  <c r="AI239" i="4" s="1"/>
  <c r="AJ239" i="4" s="1"/>
  <c r="Y238" i="4"/>
  <c r="Y237" i="4"/>
  <c r="Y236" i="4"/>
  <c r="AI236" i="4" s="1"/>
  <c r="AJ236" i="4" s="1"/>
  <c r="Y235" i="4"/>
  <c r="AI235" i="4" s="1"/>
  <c r="AJ235" i="4" s="1"/>
  <c r="Y234" i="4"/>
  <c r="Y233" i="4"/>
  <c r="Y232" i="4"/>
  <c r="AI232" i="4" s="1"/>
  <c r="AJ232" i="4" s="1"/>
  <c r="Y231" i="4"/>
  <c r="AI231" i="4" s="1"/>
  <c r="AJ231" i="4" s="1"/>
  <c r="Y230" i="4"/>
  <c r="Y229" i="4"/>
  <c r="Y228" i="4"/>
  <c r="AI228" i="4" s="1"/>
  <c r="AJ228" i="4" s="1"/>
  <c r="Y227" i="4"/>
  <c r="AI227" i="4" s="1"/>
  <c r="AJ227" i="4" s="1"/>
  <c r="Y226" i="4"/>
  <c r="Y225" i="4"/>
  <c r="Y224" i="4"/>
  <c r="AI224" i="4" s="1"/>
  <c r="AJ224" i="4" s="1"/>
  <c r="Y223" i="4"/>
  <c r="AI223" i="4" s="1"/>
  <c r="AJ223" i="4" s="1"/>
  <c r="Y222" i="4"/>
  <c r="Y221" i="4"/>
  <c r="Y220" i="4"/>
  <c r="AI220" i="4" s="1"/>
  <c r="AJ220" i="4" s="1"/>
  <c r="Y219" i="4"/>
  <c r="AI219" i="4" s="1"/>
  <c r="AJ219" i="4" s="1"/>
  <c r="Y218" i="4"/>
  <c r="Y217" i="4"/>
  <c r="Y216" i="4"/>
  <c r="AI216" i="4" s="1"/>
  <c r="AJ216" i="4" s="1"/>
  <c r="Y215" i="4"/>
  <c r="AI215" i="4" s="1"/>
  <c r="AJ215" i="4" s="1"/>
  <c r="Y214" i="4"/>
  <c r="Y213" i="4"/>
  <c r="Y212" i="4"/>
  <c r="AI212" i="4" s="1"/>
  <c r="AJ212" i="4" s="1"/>
  <c r="Y211" i="4"/>
  <c r="AI211" i="4" s="1"/>
  <c r="AJ211" i="4" s="1"/>
  <c r="Y210" i="4"/>
  <c r="Y209" i="4"/>
  <c r="Y208" i="4"/>
  <c r="AI208" i="4" s="1"/>
  <c r="AJ208" i="4" s="1"/>
  <c r="Y207" i="4"/>
  <c r="AI207" i="4" s="1"/>
  <c r="AJ207" i="4" s="1"/>
  <c r="Y206" i="4"/>
  <c r="Y205" i="4"/>
  <c r="Y204" i="4"/>
  <c r="AI204" i="4" s="1"/>
  <c r="AJ204" i="4" s="1"/>
  <c r="Y203" i="4"/>
  <c r="AI203" i="4" s="1"/>
  <c r="AJ203" i="4" s="1"/>
  <c r="Y202" i="4"/>
  <c r="Y201" i="4"/>
  <c r="Y200" i="4"/>
  <c r="AI200" i="4" s="1"/>
  <c r="AJ200" i="4" s="1"/>
  <c r="Y199" i="4"/>
  <c r="AI199" i="4" s="1"/>
  <c r="AJ199" i="4" s="1"/>
  <c r="Y198" i="4"/>
  <c r="Y197" i="4"/>
  <c r="Y196" i="4"/>
  <c r="AI196" i="4" s="1"/>
  <c r="AJ196" i="4" s="1"/>
  <c r="Y195" i="4"/>
  <c r="AI195" i="4" s="1"/>
  <c r="AJ195" i="4" s="1"/>
  <c r="Y194" i="4"/>
  <c r="Y193" i="4"/>
  <c r="Y192" i="4"/>
  <c r="AI192" i="4" s="1"/>
  <c r="AJ192" i="4" s="1"/>
  <c r="Y191" i="4"/>
  <c r="AI191" i="4" s="1"/>
  <c r="AJ191" i="4" s="1"/>
  <c r="Y190" i="4"/>
  <c r="Y189" i="4"/>
  <c r="Y188" i="4"/>
  <c r="AI188" i="4" s="1"/>
  <c r="AJ188" i="4" s="1"/>
  <c r="Y186" i="4"/>
  <c r="Y185" i="4"/>
  <c r="Y184" i="4"/>
  <c r="Y183" i="4"/>
  <c r="AI183" i="4" s="1"/>
  <c r="AJ183" i="4" s="1"/>
  <c r="Y182" i="4"/>
  <c r="Y181" i="4"/>
  <c r="Y180" i="4"/>
  <c r="Y179" i="4"/>
  <c r="AI179" i="4" s="1"/>
  <c r="AJ179" i="4" s="1"/>
  <c r="Y178" i="4"/>
  <c r="Y177" i="4"/>
  <c r="Y176" i="4"/>
  <c r="Y175" i="4"/>
  <c r="AI175" i="4" s="1"/>
  <c r="AJ175" i="4" s="1"/>
  <c r="Y174" i="4"/>
  <c r="Y173" i="4"/>
  <c r="Y172" i="4"/>
  <c r="Y171" i="4"/>
  <c r="AI171" i="4" s="1"/>
  <c r="AJ171" i="4" s="1"/>
  <c r="Y170" i="4"/>
  <c r="Y169" i="4"/>
  <c r="Y168" i="4"/>
  <c r="Y167" i="4"/>
  <c r="AI167" i="4" s="1"/>
  <c r="AJ167" i="4" s="1"/>
  <c r="Y166" i="4"/>
  <c r="Y165" i="4"/>
  <c r="Y164" i="4"/>
  <c r="Y163" i="4"/>
  <c r="AI163" i="4" s="1"/>
  <c r="AJ163" i="4" s="1"/>
  <c r="Y162" i="4"/>
  <c r="Y161" i="4"/>
  <c r="Y160" i="4"/>
  <c r="Y159" i="4"/>
  <c r="AI159" i="4" s="1"/>
  <c r="AJ159" i="4" s="1"/>
  <c r="Y158" i="4"/>
  <c r="Y157" i="4"/>
  <c r="Y156" i="4"/>
  <c r="Y155" i="4"/>
  <c r="AI155" i="4" s="1"/>
  <c r="AJ155" i="4" s="1"/>
  <c r="Y154" i="4"/>
  <c r="Y153" i="4"/>
  <c r="Y152" i="4"/>
  <c r="AI152" i="4" s="1"/>
  <c r="AJ152" i="4" s="1"/>
  <c r="Y151" i="4"/>
  <c r="AI151" i="4" s="1"/>
  <c r="AJ151" i="4" s="1"/>
  <c r="Y150" i="4"/>
  <c r="Y149" i="4"/>
  <c r="Y148" i="4"/>
  <c r="Y147" i="4"/>
  <c r="AI147" i="4" s="1"/>
  <c r="AJ147" i="4" s="1"/>
  <c r="Y146" i="4"/>
  <c r="Y145" i="4"/>
  <c r="Y144" i="4"/>
  <c r="Y143" i="4"/>
  <c r="AI143" i="4" s="1"/>
  <c r="AJ143" i="4" s="1"/>
  <c r="Y142" i="4"/>
  <c r="Y140" i="4"/>
  <c r="Y139" i="4"/>
  <c r="Y138" i="4"/>
  <c r="Y137" i="4"/>
  <c r="AI137" i="4" s="1"/>
  <c r="AJ137" i="4" s="1"/>
  <c r="Y136" i="4"/>
  <c r="Y135" i="4"/>
  <c r="Y134" i="4"/>
  <c r="Y133" i="4"/>
  <c r="Y132" i="4"/>
  <c r="Y131" i="4"/>
  <c r="Y130" i="4"/>
  <c r="Y129" i="4"/>
  <c r="Y128" i="4"/>
  <c r="Y127" i="4"/>
  <c r="Y126" i="4"/>
  <c r="Y125" i="4"/>
  <c r="Y124" i="4"/>
  <c r="Y123" i="4"/>
  <c r="Y122" i="4"/>
  <c r="Y121" i="4"/>
  <c r="AI121" i="4" s="1"/>
  <c r="AJ121" i="4" s="1"/>
  <c r="Y120" i="4"/>
  <c r="Y119" i="4"/>
  <c r="Y118" i="4"/>
  <c r="Y117" i="4"/>
  <c r="Y116" i="4"/>
  <c r="Y115" i="4"/>
  <c r="Y114" i="4"/>
  <c r="Y113" i="4"/>
  <c r="Y112" i="4"/>
  <c r="AI112" i="4" s="1"/>
  <c r="AJ112" i="4" s="1"/>
  <c r="Y111" i="4"/>
  <c r="Y110" i="4"/>
  <c r="Y109" i="4"/>
  <c r="Y108" i="4"/>
  <c r="Y107" i="4"/>
  <c r="Y106" i="4"/>
  <c r="Y105" i="4"/>
  <c r="AI105" i="4" s="1"/>
  <c r="AJ105" i="4" s="1"/>
  <c r="Y104" i="4"/>
  <c r="Y103" i="4"/>
  <c r="Y102" i="4"/>
  <c r="Y101" i="4"/>
  <c r="Y100" i="4"/>
  <c r="Y99" i="4"/>
  <c r="Y98" i="4"/>
  <c r="Y97" i="4"/>
  <c r="Y96" i="4"/>
  <c r="AI96" i="4" s="1"/>
  <c r="AJ96" i="4" s="1"/>
  <c r="Y95" i="4"/>
  <c r="Y94" i="4"/>
  <c r="Y93" i="4"/>
  <c r="Y92" i="4"/>
  <c r="Y91" i="4"/>
  <c r="Y90" i="4"/>
  <c r="Y89" i="4"/>
  <c r="AI89" i="4" s="1"/>
  <c r="AJ89" i="4" s="1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AI73" i="4" s="1"/>
  <c r="AJ73" i="4" s="1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AI57" i="4" s="1"/>
  <c r="AJ57" i="4" s="1"/>
  <c r="Y56" i="4"/>
  <c r="Y55" i="4"/>
  <c r="Y54" i="4"/>
  <c r="Y53" i="4"/>
  <c r="Y52" i="4"/>
  <c r="AI52" i="4" s="1"/>
  <c r="AJ52" i="4" s="1"/>
  <c r="Y51" i="4"/>
  <c r="Y50" i="4"/>
  <c r="Y49" i="4"/>
  <c r="Y48" i="4"/>
  <c r="Y47" i="4"/>
  <c r="Y46" i="4"/>
  <c r="Y45" i="4"/>
  <c r="Y44" i="4"/>
  <c r="Y43" i="4"/>
  <c r="Y42" i="4"/>
  <c r="Y41" i="4"/>
  <c r="AI41" i="4" s="1"/>
  <c r="AJ41" i="4" s="1"/>
  <c r="Y40" i="4"/>
  <c r="Y39" i="4"/>
  <c r="Y38" i="4"/>
  <c r="Y37" i="4"/>
  <c r="Y36" i="4"/>
  <c r="Y35" i="4"/>
  <c r="Y34" i="4"/>
  <c r="Y33" i="4"/>
  <c r="Y32" i="4"/>
  <c r="AI32" i="4" s="1"/>
  <c r="AJ32" i="4" s="1"/>
  <c r="Y31" i="4"/>
  <c r="Y30" i="4"/>
  <c r="Y29" i="4"/>
  <c r="Y28" i="4"/>
  <c r="Y27" i="4"/>
  <c r="Y26" i="4"/>
  <c r="Y25" i="4"/>
  <c r="AI25" i="4" s="1"/>
  <c r="AJ25" i="4" s="1"/>
  <c r="Y24" i="4"/>
  <c r="Y23" i="4"/>
  <c r="Y22" i="4"/>
  <c r="Y21" i="4"/>
  <c r="Y20" i="4"/>
  <c r="Y19" i="4"/>
  <c r="AI19" i="4" s="1"/>
  <c r="AJ19" i="4" s="1"/>
  <c r="Y18" i="4"/>
  <c r="Y17" i="4"/>
  <c r="Y16" i="4"/>
  <c r="AI16" i="4" s="1"/>
  <c r="AJ16" i="4" s="1"/>
  <c r="Y15" i="4"/>
  <c r="Y14" i="4"/>
  <c r="Y13" i="4"/>
  <c r="Y12" i="4"/>
  <c r="Y11" i="4"/>
  <c r="V566" i="4"/>
  <c r="V565" i="4"/>
  <c r="V564" i="4"/>
  <c r="V563" i="4"/>
  <c r="V562" i="4"/>
  <c r="V561" i="4"/>
  <c r="V560" i="4"/>
  <c r="V559" i="4"/>
  <c r="V558" i="4"/>
  <c r="V557" i="4"/>
  <c r="V556" i="4"/>
  <c r="V555" i="4"/>
  <c r="V554" i="4"/>
  <c r="V553" i="4"/>
  <c r="V552" i="4"/>
  <c r="V551" i="4"/>
  <c r="V550" i="4"/>
  <c r="V549" i="4"/>
  <c r="V548" i="4"/>
  <c r="V547" i="4"/>
  <c r="V546" i="4"/>
  <c r="V545" i="4"/>
  <c r="V544" i="4"/>
  <c r="V543" i="4"/>
  <c r="V542" i="4"/>
  <c r="V541" i="4"/>
  <c r="V540" i="4"/>
  <c r="V539" i="4"/>
  <c r="V538" i="4"/>
  <c r="V537" i="4"/>
  <c r="V536" i="4"/>
  <c r="V535" i="4"/>
  <c r="V534" i="4"/>
  <c r="V533" i="4"/>
  <c r="V532" i="4"/>
  <c r="V531" i="4"/>
  <c r="V530" i="4"/>
  <c r="V529" i="4"/>
  <c r="V528" i="4"/>
  <c r="V527" i="4"/>
  <c r="V526" i="4"/>
  <c r="V525" i="4"/>
  <c r="V524" i="4"/>
  <c r="V523" i="4"/>
  <c r="V522" i="4"/>
  <c r="V521" i="4"/>
  <c r="V520" i="4"/>
  <c r="V519" i="4"/>
  <c r="V518" i="4"/>
  <c r="V517" i="4"/>
  <c r="V516" i="4"/>
  <c r="V515" i="4"/>
  <c r="V514" i="4"/>
  <c r="V513" i="4"/>
  <c r="V512" i="4"/>
  <c r="V511" i="4"/>
  <c r="V510" i="4"/>
  <c r="V509" i="4"/>
  <c r="V508" i="4"/>
  <c r="V507" i="4"/>
  <c r="V506" i="4"/>
  <c r="V505" i="4"/>
  <c r="V504" i="4"/>
  <c r="V503" i="4"/>
  <c r="V502" i="4"/>
  <c r="V501" i="4"/>
  <c r="V500" i="4"/>
  <c r="V499" i="4"/>
  <c r="V498" i="4"/>
  <c r="V497" i="4"/>
  <c r="AI497" i="4" s="1"/>
  <c r="AJ497" i="4" s="1"/>
  <c r="V496" i="4"/>
  <c r="V495" i="4"/>
  <c r="V494" i="4"/>
  <c r="V493" i="4"/>
  <c r="V492" i="4"/>
  <c r="V491" i="4"/>
  <c r="V490" i="4"/>
  <c r="V489" i="4"/>
  <c r="V488" i="4"/>
  <c r="V487" i="4"/>
  <c r="V486" i="4"/>
  <c r="V485" i="4"/>
  <c r="V484" i="4"/>
  <c r="V483" i="4"/>
  <c r="V482" i="4"/>
  <c r="V481" i="4"/>
  <c r="V480" i="4"/>
  <c r="V479" i="4"/>
  <c r="V478" i="4"/>
  <c r="V477" i="4"/>
  <c r="V476" i="4"/>
  <c r="V475" i="4"/>
  <c r="V474" i="4"/>
  <c r="V473" i="4"/>
  <c r="V472" i="4"/>
  <c r="V471" i="4"/>
  <c r="V470" i="4"/>
  <c r="V469" i="4"/>
  <c r="V468" i="4"/>
  <c r="V467" i="4"/>
  <c r="V466" i="4"/>
  <c r="V465" i="4"/>
  <c r="V464" i="4"/>
  <c r="V463" i="4"/>
  <c r="V462" i="4"/>
  <c r="V461" i="4"/>
  <c r="V460" i="4"/>
  <c r="V459" i="4"/>
  <c r="V458" i="4"/>
  <c r="V457" i="4"/>
  <c r="V456" i="4"/>
  <c r="V455" i="4"/>
  <c r="V454" i="4"/>
  <c r="V453" i="4"/>
  <c r="V452" i="4"/>
  <c r="V451" i="4"/>
  <c r="V450" i="4"/>
  <c r="V449" i="4"/>
  <c r="V448" i="4"/>
  <c r="V447" i="4"/>
  <c r="V446" i="4"/>
  <c r="V445" i="4"/>
  <c r="V444" i="4"/>
  <c r="V443" i="4"/>
  <c r="V442" i="4"/>
  <c r="V441" i="4"/>
  <c r="V440" i="4"/>
  <c r="V439" i="4"/>
  <c r="V438" i="4"/>
  <c r="V437" i="4"/>
  <c r="V436" i="4"/>
  <c r="V435" i="4"/>
  <c r="V434" i="4"/>
  <c r="V433" i="4"/>
  <c r="V432" i="4"/>
  <c r="V431" i="4"/>
  <c r="V430" i="4"/>
  <c r="V429" i="4"/>
  <c r="V428" i="4"/>
  <c r="V427" i="4"/>
  <c r="V426" i="4"/>
  <c r="V425" i="4"/>
  <c r="V424" i="4"/>
  <c r="V423" i="4"/>
  <c r="V422" i="4"/>
  <c r="V421" i="4"/>
  <c r="V420" i="4"/>
  <c r="V419" i="4"/>
  <c r="V418" i="4"/>
  <c r="V417" i="4"/>
  <c r="V416" i="4"/>
  <c r="V415" i="4"/>
  <c r="V414" i="4"/>
  <c r="V413" i="4"/>
  <c r="V412" i="4"/>
  <c r="V411" i="4"/>
  <c r="V410" i="4"/>
  <c r="V409" i="4"/>
  <c r="V408" i="4"/>
  <c r="V407" i="4"/>
  <c r="V406" i="4"/>
  <c r="V405" i="4"/>
  <c r="V404" i="4"/>
  <c r="V403" i="4"/>
  <c r="V402" i="4"/>
  <c r="V401" i="4"/>
  <c r="V400" i="4"/>
  <c r="V399" i="4"/>
  <c r="V398" i="4"/>
  <c r="V397" i="4"/>
  <c r="V396" i="4"/>
  <c r="V395" i="4"/>
  <c r="V394" i="4"/>
  <c r="V393" i="4"/>
  <c r="V392" i="4"/>
  <c r="V391" i="4"/>
  <c r="V390" i="4"/>
  <c r="V389" i="4"/>
  <c r="V388" i="4"/>
  <c r="V387" i="4"/>
  <c r="V386" i="4"/>
  <c r="V385" i="4"/>
  <c r="V384" i="4"/>
  <c r="V382" i="4"/>
  <c r="V381" i="4"/>
  <c r="V380" i="4"/>
  <c r="V379" i="4"/>
  <c r="V378" i="4"/>
  <c r="V377" i="4"/>
  <c r="V376" i="4"/>
  <c r="V375" i="4"/>
  <c r="V374" i="4"/>
  <c r="V373" i="4"/>
  <c r="V372" i="4"/>
  <c r="V371" i="4"/>
  <c r="V370" i="4"/>
  <c r="V369" i="4"/>
  <c r="AI369" i="4" s="1"/>
  <c r="AJ369" i="4" s="1"/>
  <c r="V368" i="4"/>
  <c r="V367" i="4"/>
  <c r="V366" i="4"/>
  <c r="V365" i="4"/>
  <c r="V364" i="4"/>
  <c r="V363" i="4"/>
  <c r="V362" i="4"/>
  <c r="V361" i="4"/>
  <c r="V360" i="4"/>
  <c r="V359" i="4"/>
  <c r="V358" i="4"/>
  <c r="V357" i="4"/>
  <c r="V356" i="4"/>
  <c r="V355" i="4"/>
  <c r="V354" i="4"/>
  <c r="V353" i="4"/>
  <c r="V352" i="4"/>
  <c r="V351" i="4"/>
  <c r="V350" i="4"/>
  <c r="V349" i="4"/>
  <c r="V348" i="4"/>
  <c r="V347" i="4"/>
  <c r="V346" i="4"/>
  <c r="V345" i="4"/>
  <c r="V344" i="4"/>
  <c r="V343" i="4"/>
  <c r="V342" i="4"/>
  <c r="V341" i="4"/>
  <c r="V340" i="4"/>
  <c r="V339" i="4"/>
  <c r="V338" i="4"/>
  <c r="V337" i="4"/>
  <c r="AI337" i="4" s="1"/>
  <c r="AJ337" i="4" s="1"/>
  <c r="V336" i="4"/>
  <c r="V335" i="4"/>
  <c r="V334" i="4"/>
  <c r="V333" i="4"/>
  <c r="V332" i="4"/>
  <c r="V331" i="4"/>
  <c r="V330" i="4"/>
  <c r="V329" i="4"/>
  <c r="V328" i="4"/>
  <c r="V327" i="4"/>
  <c r="V326" i="4"/>
  <c r="V325" i="4"/>
  <c r="V324" i="4"/>
  <c r="V323" i="4"/>
  <c r="V322" i="4"/>
  <c r="V321" i="4"/>
  <c r="V320" i="4"/>
  <c r="V319" i="4"/>
  <c r="V318" i="4"/>
  <c r="V317" i="4"/>
  <c r="V316" i="4"/>
  <c r="V315" i="4"/>
  <c r="V314" i="4"/>
  <c r="V313" i="4"/>
  <c r="V312" i="4"/>
  <c r="V311" i="4"/>
  <c r="V310" i="4"/>
  <c r="V309" i="4"/>
  <c r="V308" i="4"/>
  <c r="V307" i="4"/>
  <c r="V306" i="4"/>
  <c r="V305" i="4"/>
  <c r="AI305" i="4" s="1"/>
  <c r="AJ305" i="4" s="1"/>
  <c r="V304" i="4"/>
  <c r="V303" i="4"/>
  <c r="V302" i="4"/>
  <c r="V301" i="4"/>
  <c r="V300" i="4"/>
  <c r="V299" i="4"/>
  <c r="V298" i="4"/>
  <c r="V297" i="4"/>
  <c r="AI297" i="4" s="1"/>
  <c r="AJ297" i="4" s="1"/>
  <c r="V296" i="4"/>
  <c r="V295" i="4"/>
  <c r="V294" i="4"/>
  <c r="V293" i="4"/>
  <c r="V292" i="4"/>
  <c r="V291" i="4"/>
  <c r="V290" i="4"/>
  <c r="V289" i="4"/>
  <c r="V288" i="4"/>
  <c r="V287" i="4"/>
  <c r="V286" i="4"/>
  <c r="V285" i="4"/>
  <c r="V284" i="4"/>
  <c r="V283" i="4"/>
  <c r="V282" i="4"/>
  <c r="V281" i="4"/>
  <c r="AI281" i="4" s="1"/>
  <c r="AJ281" i="4" s="1"/>
  <c r="V280" i="4"/>
  <c r="V279" i="4"/>
  <c r="V278" i="4"/>
  <c r="V277" i="4"/>
  <c r="V276" i="4"/>
  <c r="V275" i="4"/>
  <c r="V274" i="4"/>
  <c r="V273" i="4"/>
  <c r="V272" i="4"/>
  <c r="V271" i="4"/>
  <c r="V270" i="4"/>
  <c r="V269" i="4"/>
  <c r="V268" i="4"/>
  <c r="V267" i="4"/>
  <c r="V266" i="4"/>
  <c r="V265" i="4"/>
  <c r="AI265" i="4" s="1"/>
  <c r="AJ265" i="4" s="1"/>
  <c r="V264" i="4"/>
  <c r="V263" i="4"/>
  <c r="V262" i="4"/>
  <c r="V261" i="4"/>
  <c r="V260" i="4"/>
  <c r="V259" i="4"/>
  <c r="V258" i="4"/>
  <c r="V257" i="4"/>
  <c r="V256" i="4"/>
  <c r="V255" i="4"/>
  <c r="V254" i="4"/>
  <c r="V253" i="4"/>
  <c r="V252" i="4"/>
  <c r="V251" i="4"/>
  <c r="V250" i="4"/>
  <c r="V249" i="4"/>
  <c r="AI249" i="4" s="1"/>
  <c r="AJ249" i="4" s="1"/>
  <c r="V248" i="4"/>
  <c r="V247" i="4"/>
  <c r="V246" i="4"/>
  <c r="V245" i="4"/>
  <c r="V244" i="4"/>
  <c r="V243" i="4"/>
  <c r="V242" i="4"/>
  <c r="V241" i="4"/>
  <c r="V240" i="4"/>
  <c r="V239" i="4"/>
  <c r="V238" i="4"/>
  <c r="V237" i="4"/>
  <c r="V236" i="4"/>
  <c r="V235" i="4"/>
  <c r="V234" i="4"/>
  <c r="V233" i="4"/>
  <c r="AI233" i="4" s="1"/>
  <c r="AJ233" i="4" s="1"/>
  <c r="V232" i="4"/>
  <c r="V231" i="4"/>
  <c r="V230" i="4"/>
  <c r="V229" i="4"/>
  <c r="V228" i="4"/>
  <c r="V227" i="4"/>
  <c r="V226" i="4"/>
  <c r="V225" i="4"/>
  <c r="V224" i="4"/>
  <c r="V223" i="4"/>
  <c r="V222" i="4"/>
  <c r="V221" i="4"/>
  <c r="V220" i="4"/>
  <c r="V219" i="4"/>
  <c r="V218" i="4"/>
  <c r="V217" i="4"/>
  <c r="AI217" i="4" s="1"/>
  <c r="AJ217" i="4" s="1"/>
  <c r="V216" i="4"/>
  <c r="V215" i="4"/>
  <c r="V214" i="4"/>
  <c r="V213" i="4"/>
  <c r="V212" i="4"/>
  <c r="V211" i="4"/>
  <c r="V210" i="4"/>
  <c r="V209" i="4"/>
  <c r="V208" i="4"/>
  <c r="V207" i="4"/>
  <c r="V206" i="4"/>
  <c r="V205" i="4"/>
  <c r="V204" i="4"/>
  <c r="V203" i="4"/>
  <c r="V202" i="4"/>
  <c r="V201" i="4"/>
  <c r="AI201" i="4" s="1"/>
  <c r="AJ201" i="4" s="1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AI185" i="4" s="1"/>
  <c r="AJ185" i="4" s="1"/>
  <c r="V184" i="4"/>
  <c r="V183" i="4"/>
  <c r="V182" i="4"/>
  <c r="V181" i="4"/>
  <c r="V180" i="4"/>
  <c r="V179" i="4"/>
  <c r="V178" i="4"/>
  <c r="V177" i="4"/>
  <c r="V176" i="4"/>
  <c r="V175" i="4"/>
  <c r="V174" i="4"/>
  <c r="V173" i="4"/>
  <c r="V172" i="4"/>
  <c r="AI172" i="4" s="1"/>
  <c r="AJ172" i="4" s="1"/>
  <c r="V171" i="4"/>
  <c r="V170" i="4"/>
  <c r="V169" i="4"/>
  <c r="AI169" i="4" s="1"/>
  <c r="AJ169" i="4" s="1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AI153" i="4" s="1"/>
  <c r="AJ153" i="4" s="1"/>
  <c r="V152" i="4"/>
  <c r="V151" i="4"/>
  <c r="V150" i="4"/>
  <c r="V149" i="4"/>
  <c r="V148" i="4"/>
  <c r="V147" i="4"/>
  <c r="V146" i="4"/>
  <c r="V145" i="4"/>
  <c r="V144" i="4"/>
  <c r="V143" i="4"/>
  <c r="V142" i="4"/>
  <c r="V140" i="4"/>
  <c r="V139" i="4"/>
  <c r="V138" i="4"/>
  <c r="V137" i="4"/>
  <c r="V136" i="4"/>
  <c r="V135" i="4"/>
  <c r="V134" i="4"/>
  <c r="V133" i="4"/>
  <c r="V132" i="4"/>
  <c r="AI132" i="4" s="1"/>
  <c r="AJ132" i="4" s="1"/>
  <c r="V131" i="4"/>
  <c r="V129" i="4"/>
  <c r="V128" i="4"/>
  <c r="V127" i="4"/>
  <c r="V126" i="4"/>
  <c r="V125" i="4"/>
  <c r="V124" i="4"/>
  <c r="V123" i="4"/>
  <c r="AI123" i="4" s="1"/>
  <c r="AJ123" i="4" s="1"/>
  <c r="V122" i="4"/>
  <c r="V121" i="4"/>
  <c r="V120" i="4"/>
  <c r="V119" i="4"/>
  <c r="V118" i="4"/>
  <c r="V117" i="4"/>
  <c r="V116" i="4"/>
  <c r="V115" i="4"/>
  <c r="V114" i="4"/>
  <c r="V113" i="4"/>
  <c r="V112" i="4"/>
  <c r="V111" i="4"/>
  <c r="AI111" i="4" s="1"/>
  <c r="AJ111" i="4" s="1"/>
  <c r="V110" i="4"/>
  <c r="V109" i="4"/>
  <c r="V108" i="4"/>
  <c r="V107" i="4"/>
  <c r="V106" i="4"/>
  <c r="V105" i="4"/>
  <c r="V104" i="4"/>
  <c r="V103" i="4"/>
  <c r="V102" i="4"/>
  <c r="V101" i="4"/>
  <c r="V100" i="4"/>
  <c r="V99" i="4"/>
  <c r="AI99" i="4" s="1"/>
  <c r="AJ99" i="4" s="1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AI83" i="4" s="1"/>
  <c r="AJ83" i="4" s="1"/>
  <c r="V82" i="4"/>
  <c r="V81" i="4"/>
  <c r="V80" i="4"/>
  <c r="V79" i="4"/>
  <c r="AI79" i="4" s="1"/>
  <c r="AJ79" i="4" s="1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AI51" i="4" s="1"/>
  <c r="AJ51" i="4" s="1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AI31" i="4" s="1"/>
  <c r="AJ31" i="4" s="1"/>
  <c r="V30" i="4"/>
  <c r="V29" i="4"/>
  <c r="V28" i="4"/>
  <c r="V27" i="4"/>
  <c r="V26" i="4"/>
  <c r="V25" i="4"/>
  <c r="V24" i="4"/>
  <c r="V23" i="4"/>
  <c r="V22" i="4"/>
  <c r="V20" i="4"/>
  <c r="V19" i="4"/>
  <c r="V18" i="4"/>
  <c r="V17" i="4"/>
  <c r="V16" i="4"/>
  <c r="V15" i="4"/>
  <c r="V14" i="4"/>
  <c r="V13" i="4"/>
  <c r="V12" i="4"/>
  <c r="V11" i="4"/>
  <c r="S566" i="4"/>
  <c r="S565" i="4"/>
  <c r="S564" i="4"/>
  <c r="S563" i="4"/>
  <c r="S562" i="4"/>
  <c r="S561" i="4"/>
  <c r="S560" i="4"/>
  <c r="S559" i="4"/>
  <c r="S558" i="4"/>
  <c r="S557" i="4"/>
  <c r="S556" i="4"/>
  <c r="S555" i="4"/>
  <c r="S554" i="4"/>
  <c r="S553" i="4"/>
  <c r="S552" i="4"/>
  <c r="S551" i="4"/>
  <c r="S550" i="4"/>
  <c r="S549" i="4"/>
  <c r="S548" i="4"/>
  <c r="S547" i="4"/>
  <c r="S546" i="4"/>
  <c r="S545" i="4"/>
  <c r="S544" i="4"/>
  <c r="S543" i="4"/>
  <c r="S542" i="4"/>
  <c r="S541" i="4"/>
  <c r="S540" i="4"/>
  <c r="S539" i="4"/>
  <c r="S538" i="4"/>
  <c r="S537" i="4"/>
  <c r="S536" i="4"/>
  <c r="S535" i="4"/>
  <c r="S534" i="4"/>
  <c r="S533" i="4"/>
  <c r="S532" i="4"/>
  <c r="S531" i="4"/>
  <c r="S530" i="4"/>
  <c r="S529" i="4"/>
  <c r="S528" i="4"/>
  <c r="S527" i="4"/>
  <c r="S526" i="4"/>
  <c r="S525" i="4"/>
  <c r="S524" i="4"/>
  <c r="S523" i="4"/>
  <c r="S522" i="4"/>
  <c r="S521" i="4"/>
  <c r="S520" i="4"/>
  <c r="S519" i="4"/>
  <c r="S518" i="4"/>
  <c r="S517" i="4"/>
  <c r="S516" i="4"/>
  <c r="S515" i="4"/>
  <c r="S514" i="4"/>
  <c r="S513" i="4"/>
  <c r="S512" i="4"/>
  <c r="S511" i="4"/>
  <c r="S510" i="4"/>
  <c r="S509" i="4"/>
  <c r="S508" i="4"/>
  <c r="S507" i="4"/>
  <c r="S506" i="4"/>
  <c r="S505" i="4"/>
  <c r="S504" i="4"/>
  <c r="S503" i="4"/>
  <c r="S502" i="4"/>
  <c r="S501" i="4"/>
  <c r="S500" i="4"/>
  <c r="S499" i="4"/>
  <c r="S498" i="4"/>
  <c r="S497" i="4"/>
  <c r="S496" i="4"/>
  <c r="S495" i="4"/>
  <c r="S494" i="4"/>
  <c r="S493" i="4"/>
  <c r="S492" i="4"/>
  <c r="S491" i="4"/>
  <c r="S490" i="4"/>
  <c r="S489" i="4"/>
  <c r="S488" i="4"/>
  <c r="S487" i="4"/>
  <c r="S486" i="4"/>
  <c r="S485" i="4"/>
  <c r="S484" i="4"/>
  <c r="S483" i="4"/>
  <c r="S482" i="4"/>
  <c r="S481" i="4"/>
  <c r="S480" i="4"/>
  <c r="S479" i="4"/>
  <c r="S478" i="4"/>
  <c r="S477" i="4"/>
  <c r="S476" i="4"/>
  <c r="S475" i="4"/>
  <c r="S474" i="4"/>
  <c r="S473" i="4"/>
  <c r="S472" i="4"/>
  <c r="S471" i="4"/>
  <c r="S470" i="4"/>
  <c r="S469" i="4"/>
  <c r="S468" i="4"/>
  <c r="S467" i="4"/>
  <c r="S466" i="4"/>
  <c r="S465" i="4"/>
  <c r="S464" i="4"/>
  <c r="S463" i="4"/>
  <c r="S462" i="4"/>
  <c r="S461" i="4"/>
  <c r="S460" i="4"/>
  <c r="S459" i="4"/>
  <c r="S458" i="4"/>
  <c r="S457" i="4"/>
  <c r="S456" i="4"/>
  <c r="S455" i="4"/>
  <c r="S454" i="4"/>
  <c r="S453" i="4"/>
  <c r="S452" i="4"/>
  <c r="S451" i="4"/>
  <c r="S450" i="4"/>
  <c r="S449" i="4"/>
  <c r="S448" i="4"/>
  <c r="S447" i="4"/>
  <c r="S446" i="4"/>
  <c r="S445" i="4"/>
  <c r="S444" i="4"/>
  <c r="S443" i="4"/>
  <c r="S442" i="4"/>
  <c r="S441" i="4"/>
  <c r="S440" i="4"/>
  <c r="S439" i="4"/>
  <c r="S438" i="4"/>
  <c r="S437" i="4"/>
  <c r="S436" i="4"/>
  <c r="S435" i="4"/>
  <c r="S434" i="4"/>
  <c r="S433" i="4"/>
  <c r="S432" i="4"/>
  <c r="S431" i="4"/>
  <c r="S430" i="4"/>
  <c r="S429" i="4"/>
  <c r="S428" i="4"/>
  <c r="S427" i="4"/>
  <c r="S426" i="4"/>
  <c r="S425" i="4"/>
  <c r="S424" i="4"/>
  <c r="S423" i="4"/>
  <c r="S422" i="4"/>
  <c r="S421" i="4"/>
  <c r="S420" i="4"/>
  <c r="S419" i="4"/>
  <c r="S418" i="4"/>
  <c r="S417" i="4"/>
  <c r="S416" i="4"/>
  <c r="S415" i="4"/>
  <c r="S414" i="4"/>
  <c r="S413" i="4"/>
  <c r="S412" i="4"/>
  <c r="S411" i="4"/>
  <c r="S410" i="4"/>
  <c r="S409" i="4"/>
  <c r="S408" i="4"/>
  <c r="S407" i="4"/>
  <c r="S406" i="4"/>
  <c r="S405" i="4"/>
  <c r="S404" i="4"/>
  <c r="S403" i="4"/>
  <c r="S402" i="4"/>
  <c r="S401" i="4"/>
  <c r="S400" i="4"/>
  <c r="S399" i="4"/>
  <c r="S398" i="4"/>
  <c r="S397" i="4"/>
  <c r="S396" i="4"/>
  <c r="S395" i="4"/>
  <c r="S394" i="4"/>
  <c r="S393" i="4"/>
  <c r="S392" i="4"/>
  <c r="S391" i="4"/>
  <c r="S390" i="4"/>
  <c r="S389" i="4"/>
  <c r="S388" i="4"/>
  <c r="S387" i="4"/>
  <c r="S386" i="4"/>
  <c r="S385" i="4"/>
  <c r="S384" i="4"/>
  <c r="S383" i="4"/>
  <c r="S382" i="4"/>
  <c r="S381" i="4"/>
  <c r="S380" i="4"/>
  <c r="S379" i="4"/>
  <c r="S378" i="4"/>
  <c r="S377" i="4"/>
  <c r="S376" i="4"/>
  <c r="S375" i="4"/>
  <c r="S374" i="4"/>
  <c r="AI374" i="4" s="1"/>
  <c r="AJ374" i="4" s="1"/>
  <c r="S373" i="4"/>
  <c r="S372" i="4"/>
  <c r="S371" i="4"/>
  <c r="S370" i="4"/>
  <c r="S369" i="4"/>
  <c r="S368" i="4"/>
  <c r="S367" i="4"/>
  <c r="S366" i="4"/>
  <c r="S365" i="4"/>
  <c r="S364" i="4"/>
  <c r="S363" i="4"/>
  <c r="S362" i="4"/>
  <c r="S361" i="4"/>
  <c r="S360" i="4"/>
  <c r="S359" i="4"/>
  <c r="S358" i="4"/>
  <c r="S357" i="4"/>
  <c r="S356" i="4"/>
  <c r="S355" i="4"/>
  <c r="S354" i="4"/>
  <c r="S353" i="4"/>
  <c r="S352" i="4"/>
  <c r="S351" i="4"/>
  <c r="S350" i="4"/>
  <c r="S349" i="4"/>
  <c r="S348" i="4"/>
  <c r="S347" i="4"/>
  <c r="S346" i="4"/>
  <c r="S345" i="4"/>
  <c r="S344" i="4"/>
  <c r="S343" i="4"/>
  <c r="S342" i="4"/>
  <c r="AI342" i="4" s="1"/>
  <c r="AJ342" i="4" s="1"/>
  <c r="S341" i="4"/>
  <c r="S340" i="4"/>
  <c r="S339" i="4"/>
  <c r="S338" i="4"/>
  <c r="S337" i="4"/>
  <c r="S336" i="4"/>
  <c r="S335" i="4"/>
  <c r="S334" i="4"/>
  <c r="S333" i="4"/>
  <c r="S332" i="4"/>
  <c r="S331" i="4"/>
  <c r="S330" i="4"/>
  <c r="S329" i="4"/>
  <c r="S328" i="4"/>
  <c r="S327" i="4"/>
  <c r="S326" i="4"/>
  <c r="S325" i="4"/>
  <c r="S324" i="4"/>
  <c r="S323" i="4"/>
  <c r="S322" i="4"/>
  <c r="S321" i="4"/>
  <c r="S320" i="4"/>
  <c r="S319" i="4"/>
  <c r="S318" i="4"/>
  <c r="S317" i="4"/>
  <c r="S316" i="4"/>
  <c r="S315" i="4"/>
  <c r="S314" i="4"/>
  <c r="S313" i="4"/>
  <c r="S312" i="4"/>
  <c r="S311" i="4"/>
  <c r="S310" i="4"/>
  <c r="AI310" i="4" s="1"/>
  <c r="AJ310" i="4" s="1"/>
  <c r="S309" i="4"/>
  <c r="S308" i="4"/>
  <c r="S307" i="4"/>
  <c r="S306" i="4"/>
  <c r="S305" i="4"/>
  <c r="S304" i="4"/>
  <c r="S303" i="4"/>
  <c r="S302" i="4"/>
  <c r="S301" i="4"/>
  <c r="S300" i="4"/>
  <c r="S299" i="4"/>
  <c r="S298" i="4"/>
  <c r="S297" i="4"/>
  <c r="S296" i="4"/>
  <c r="S295" i="4"/>
  <c r="S294" i="4"/>
  <c r="S293" i="4"/>
  <c r="S292" i="4"/>
  <c r="S291" i="4"/>
  <c r="S290" i="4"/>
  <c r="S289" i="4"/>
  <c r="S288" i="4"/>
  <c r="S287" i="4"/>
  <c r="S286" i="4"/>
  <c r="S285" i="4"/>
  <c r="S284" i="4"/>
  <c r="S283" i="4"/>
  <c r="S282" i="4"/>
  <c r="S281" i="4"/>
  <c r="S280" i="4"/>
  <c r="S279" i="4"/>
  <c r="S278" i="4"/>
  <c r="S277" i="4"/>
  <c r="S276" i="4"/>
  <c r="S275" i="4"/>
  <c r="S274" i="4"/>
  <c r="S273" i="4"/>
  <c r="S272" i="4"/>
  <c r="S271" i="4"/>
  <c r="S270" i="4"/>
  <c r="S269" i="4"/>
  <c r="S268" i="4"/>
  <c r="S267" i="4"/>
  <c r="S266" i="4"/>
  <c r="AI266" i="4" s="1"/>
  <c r="AJ266" i="4" s="1"/>
  <c r="S265" i="4"/>
  <c r="S264" i="4"/>
  <c r="S263" i="4"/>
  <c r="S262" i="4"/>
  <c r="AI262" i="4" s="1"/>
  <c r="AJ262" i="4" s="1"/>
  <c r="S261" i="4"/>
  <c r="S260" i="4"/>
  <c r="S259" i="4"/>
  <c r="S258" i="4"/>
  <c r="S257" i="4"/>
  <c r="S256" i="4"/>
  <c r="S255" i="4"/>
  <c r="S254" i="4"/>
  <c r="S253" i="4"/>
  <c r="S252" i="4"/>
  <c r="S251" i="4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AI222" i="4" s="1"/>
  <c r="AJ222" i="4" s="1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AI198" i="4" s="1"/>
  <c r="AJ198" i="4" s="1"/>
  <c r="S197" i="4"/>
  <c r="S196" i="4"/>
  <c r="S195" i="4"/>
  <c r="S194" i="4"/>
  <c r="S193" i="4"/>
  <c r="S192" i="4"/>
  <c r="S191" i="4"/>
  <c r="S190" i="4"/>
  <c r="S189" i="4"/>
  <c r="S188" i="4"/>
  <c r="S187" i="4"/>
  <c r="S186" i="4"/>
  <c r="AI186" i="4" s="1"/>
  <c r="AJ186" i="4" s="1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T383" i="4"/>
  <c r="W187" i="4"/>
  <c r="Y187" i="4" s="1"/>
  <c r="AI187" i="4" s="1"/>
  <c r="AJ187" i="4" s="1"/>
  <c r="W141" i="4"/>
  <c r="T141" i="4"/>
  <c r="V141" i="4" s="1"/>
  <c r="T130" i="4"/>
  <c r="V130" i="4" s="1"/>
  <c r="T21" i="4"/>
  <c r="AI38" i="4" l="1"/>
  <c r="AJ38" i="4" s="1"/>
  <c r="AI134" i="4"/>
  <c r="AJ134" i="4" s="1"/>
  <c r="AI11" i="4"/>
  <c r="AI131" i="4"/>
  <c r="AJ131" i="4" s="1"/>
  <c r="AI139" i="4"/>
  <c r="AJ139" i="4" s="1"/>
  <c r="AI148" i="4"/>
  <c r="AJ148" i="4" s="1"/>
  <c r="AI156" i="4"/>
  <c r="AJ156" i="4" s="1"/>
  <c r="AI164" i="4"/>
  <c r="AJ164" i="4" s="1"/>
  <c r="AI176" i="4"/>
  <c r="AJ176" i="4" s="1"/>
  <c r="AI184" i="4"/>
  <c r="AJ184" i="4" s="1"/>
  <c r="AI385" i="4"/>
  <c r="AJ385" i="4" s="1"/>
  <c r="AI389" i="4"/>
  <c r="AJ389" i="4" s="1"/>
  <c r="AI393" i="4"/>
  <c r="AJ393" i="4" s="1"/>
  <c r="AI397" i="4"/>
  <c r="AJ397" i="4" s="1"/>
  <c r="AI405" i="4"/>
  <c r="AJ405" i="4" s="1"/>
  <c r="AI409" i="4"/>
  <c r="AJ409" i="4" s="1"/>
  <c r="AI413" i="4"/>
  <c r="AJ413" i="4" s="1"/>
  <c r="AI417" i="4"/>
  <c r="AJ417" i="4" s="1"/>
  <c r="AI421" i="4"/>
  <c r="AJ421" i="4" s="1"/>
  <c r="AI429" i="4"/>
  <c r="AJ429" i="4" s="1"/>
  <c r="AI437" i="4"/>
  <c r="AJ437" i="4" s="1"/>
  <c r="AI441" i="4"/>
  <c r="AJ441" i="4" s="1"/>
  <c r="AI445" i="4"/>
  <c r="AJ445" i="4" s="1"/>
  <c r="AI449" i="4"/>
  <c r="AJ449" i="4" s="1"/>
  <c r="AI453" i="4"/>
  <c r="AJ453" i="4" s="1"/>
  <c r="AI457" i="4"/>
  <c r="AJ457" i="4" s="1"/>
  <c r="AI461" i="4"/>
  <c r="AJ461" i="4" s="1"/>
  <c r="AI469" i="4"/>
  <c r="AJ469" i="4" s="1"/>
  <c r="AI473" i="4"/>
  <c r="AJ473" i="4" s="1"/>
  <c r="AI477" i="4"/>
  <c r="AJ477" i="4" s="1"/>
  <c r="AI481" i="4"/>
  <c r="AJ481" i="4" s="1"/>
  <c r="AI485" i="4"/>
  <c r="AJ485" i="4" s="1"/>
  <c r="AI489" i="4"/>
  <c r="AJ489" i="4" s="1"/>
  <c r="AI493" i="4"/>
  <c r="AJ493" i="4" s="1"/>
  <c r="AI501" i="4"/>
  <c r="AJ501" i="4" s="1"/>
  <c r="AI505" i="4"/>
  <c r="AJ505" i="4" s="1"/>
  <c r="AI509" i="4"/>
  <c r="AJ509" i="4" s="1"/>
  <c r="AI513" i="4"/>
  <c r="AJ513" i="4" s="1"/>
  <c r="AI517" i="4"/>
  <c r="AJ517" i="4" s="1"/>
  <c r="AI521" i="4"/>
  <c r="AJ521" i="4" s="1"/>
  <c r="AI525" i="4"/>
  <c r="AJ525" i="4" s="1"/>
  <c r="AI533" i="4"/>
  <c r="AJ533" i="4" s="1"/>
  <c r="AI537" i="4"/>
  <c r="AJ537" i="4" s="1"/>
  <c r="AI541" i="4"/>
  <c r="AJ541" i="4" s="1"/>
  <c r="AI545" i="4"/>
  <c r="AJ545" i="4" s="1"/>
  <c r="AI549" i="4"/>
  <c r="AJ549" i="4" s="1"/>
  <c r="AI553" i="4"/>
  <c r="AJ553" i="4" s="1"/>
  <c r="AI557" i="4"/>
  <c r="AJ557" i="4" s="1"/>
  <c r="AI565" i="4"/>
  <c r="AJ565" i="4" s="1"/>
  <c r="AI70" i="4"/>
  <c r="AJ70" i="4" s="1"/>
  <c r="AI15" i="4"/>
  <c r="AI135" i="4"/>
  <c r="AJ135" i="4" s="1"/>
  <c r="AI144" i="4"/>
  <c r="AJ144" i="4" s="1"/>
  <c r="AI160" i="4"/>
  <c r="AJ160" i="4" s="1"/>
  <c r="AI168" i="4"/>
  <c r="AJ168" i="4" s="1"/>
  <c r="AI180" i="4"/>
  <c r="AJ180" i="4" s="1"/>
  <c r="AI425" i="4"/>
  <c r="AJ425" i="4" s="1"/>
  <c r="AI120" i="4"/>
  <c r="AJ120" i="4" s="1"/>
  <c r="AI12" i="4"/>
  <c r="AJ12" i="4" s="1"/>
  <c r="AI20" i="4"/>
  <c r="AJ20" i="4" s="1"/>
  <c r="AI24" i="4"/>
  <c r="AJ24" i="4" s="1"/>
  <c r="AI28" i="4"/>
  <c r="AJ28" i="4" s="1"/>
  <c r="AI36" i="4"/>
  <c r="AJ36" i="4" s="1"/>
  <c r="AI40" i="4"/>
  <c r="AJ40" i="4" s="1"/>
  <c r="AI44" i="4"/>
  <c r="AJ44" i="4" s="1"/>
  <c r="AI48" i="4"/>
  <c r="AJ48" i="4" s="1"/>
  <c r="AI56" i="4"/>
  <c r="AJ56" i="4" s="1"/>
  <c r="AI60" i="4"/>
  <c r="AJ60" i="4" s="1"/>
  <c r="AI64" i="4"/>
  <c r="AJ64" i="4" s="1"/>
  <c r="AI68" i="4"/>
  <c r="AJ68" i="4" s="1"/>
  <c r="AI76" i="4"/>
  <c r="AJ76" i="4" s="1"/>
  <c r="AI80" i="4"/>
  <c r="AJ80" i="4" s="1"/>
  <c r="AI88" i="4"/>
  <c r="AJ88" i="4" s="1"/>
  <c r="AI92" i="4"/>
  <c r="AJ92" i="4" s="1"/>
  <c r="AI100" i="4"/>
  <c r="AJ100" i="4" s="1"/>
  <c r="AI104" i="4"/>
  <c r="AJ104" i="4" s="1"/>
  <c r="AI108" i="4"/>
  <c r="AJ108" i="4" s="1"/>
  <c r="AI116" i="4"/>
  <c r="AJ116" i="4" s="1"/>
  <c r="AI124" i="4"/>
  <c r="AJ124" i="4" s="1"/>
  <c r="AI128" i="4"/>
  <c r="AJ128" i="4" s="1"/>
  <c r="AI13" i="4"/>
  <c r="AJ13" i="4" s="1"/>
  <c r="AI17" i="4"/>
  <c r="AJ17" i="4" s="1"/>
  <c r="AI29" i="4"/>
  <c r="AJ29" i="4" s="1"/>
  <c r="AI33" i="4"/>
  <c r="AJ33" i="4" s="1"/>
  <c r="AI37" i="4"/>
  <c r="AJ37" i="4" s="1"/>
  <c r="AI45" i="4"/>
  <c r="AJ45" i="4" s="1"/>
  <c r="AI49" i="4"/>
  <c r="AJ49" i="4" s="1"/>
  <c r="AI53" i="4"/>
  <c r="AJ53" i="4" s="1"/>
  <c r="AI61" i="4"/>
  <c r="AJ61" i="4" s="1"/>
  <c r="AI65" i="4"/>
  <c r="AJ65" i="4" s="1"/>
  <c r="AI69" i="4"/>
  <c r="AJ69" i="4" s="1"/>
  <c r="AI77" i="4"/>
  <c r="AJ77" i="4" s="1"/>
  <c r="AI81" i="4"/>
  <c r="AJ81" i="4" s="1"/>
  <c r="AI85" i="4"/>
  <c r="AJ85" i="4" s="1"/>
  <c r="AI93" i="4"/>
  <c r="AJ93" i="4" s="1"/>
  <c r="AI97" i="4"/>
  <c r="AJ97" i="4" s="1"/>
  <c r="AI101" i="4"/>
  <c r="AJ101" i="4" s="1"/>
  <c r="AI109" i="4"/>
  <c r="AJ109" i="4" s="1"/>
  <c r="AI113" i="4"/>
  <c r="AJ113" i="4" s="1"/>
  <c r="AI117" i="4"/>
  <c r="AJ117" i="4" s="1"/>
  <c r="AI125" i="4"/>
  <c r="AJ125" i="4" s="1"/>
  <c r="AI129" i="4"/>
  <c r="AJ129" i="4" s="1"/>
  <c r="AI133" i="4"/>
  <c r="AJ133" i="4" s="1"/>
  <c r="AI438" i="4"/>
  <c r="AJ438" i="4" s="1"/>
  <c r="AI502" i="4"/>
  <c r="AJ502" i="4" s="1"/>
  <c r="AI18" i="4"/>
  <c r="AJ18" i="4" s="1"/>
  <c r="AI26" i="4"/>
  <c r="AJ26" i="4" s="1"/>
  <c r="AI34" i="4"/>
  <c r="AJ34" i="4" s="1"/>
  <c r="AI50" i="4"/>
  <c r="AJ50" i="4" s="1"/>
  <c r="AI58" i="4"/>
  <c r="AJ58" i="4" s="1"/>
  <c r="AI66" i="4"/>
  <c r="AJ66" i="4" s="1"/>
  <c r="AI78" i="4"/>
  <c r="AJ78" i="4" s="1"/>
  <c r="AI86" i="4"/>
  <c r="AJ86" i="4" s="1"/>
  <c r="AI94" i="4"/>
  <c r="AJ94" i="4" s="1"/>
  <c r="AI102" i="4"/>
  <c r="AJ102" i="4" s="1"/>
  <c r="AI110" i="4"/>
  <c r="AJ110" i="4" s="1"/>
  <c r="AI118" i="4"/>
  <c r="AJ118" i="4" s="1"/>
  <c r="AI126" i="4"/>
  <c r="AJ126" i="4" s="1"/>
  <c r="AI138" i="4"/>
  <c r="AJ138" i="4" s="1"/>
  <c r="AJ15" i="4"/>
  <c r="AI23" i="4"/>
  <c r="AJ23" i="4" s="1"/>
  <c r="AI27" i="4"/>
  <c r="AJ27" i="4" s="1"/>
  <c r="AI35" i="4"/>
  <c r="AJ35" i="4" s="1"/>
  <c r="AI39" i="4"/>
  <c r="AJ39" i="4" s="1"/>
  <c r="AI43" i="4"/>
  <c r="AJ43" i="4" s="1"/>
  <c r="AI47" i="4"/>
  <c r="AJ47" i="4" s="1"/>
  <c r="AI55" i="4"/>
  <c r="AJ55" i="4" s="1"/>
  <c r="AI59" i="4"/>
  <c r="AJ59" i="4" s="1"/>
  <c r="AI63" i="4"/>
  <c r="AJ63" i="4" s="1"/>
  <c r="AI67" i="4"/>
  <c r="AJ67" i="4" s="1"/>
  <c r="AI71" i="4"/>
  <c r="AJ71" i="4" s="1"/>
  <c r="AI75" i="4"/>
  <c r="AJ75" i="4" s="1"/>
  <c r="AI87" i="4"/>
  <c r="AJ87" i="4" s="1"/>
  <c r="AI91" i="4"/>
  <c r="AJ91" i="4" s="1"/>
  <c r="AI95" i="4"/>
  <c r="AJ95" i="4" s="1"/>
  <c r="AI103" i="4"/>
  <c r="AJ103" i="4" s="1"/>
  <c r="AI107" i="4"/>
  <c r="AJ107" i="4" s="1"/>
  <c r="AI119" i="4"/>
  <c r="AJ119" i="4" s="1"/>
  <c r="AI127" i="4"/>
  <c r="AJ127" i="4" s="1"/>
  <c r="AI189" i="4"/>
  <c r="AJ189" i="4" s="1"/>
  <c r="AI193" i="4"/>
  <c r="AJ193" i="4" s="1"/>
  <c r="AI197" i="4"/>
  <c r="AJ197" i="4" s="1"/>
  <c r="AI205" i="4"/>
  <c r="AJ205" i="4" s="1"/>
  <c r="AI209" i="4"/>
  <c r="AJ209" i="4" s="1"/>
  <c r="AI213" i="4"/>
  <c r="AJ213" i="4" s="1"/>
  <c r="AI221" i="4"/>
  <c r="AJ221" i="4" s="1"/>
  <c r="AI225" i="4"/>
  <c r="AJ225" i="4" s="1"/>
  <c r="AI229" i="4"/>
  <c r="AJ229" i="4" s="1"/>
  <c r="AI237" i="4"/>
  <c r="AJ237" i="4" s="1"/>
  <c r="AI241" i="4"/>
  <c r="AJ241" i="4" s="1"/>
  <c r="AI245" i="4"/>
  <c r="AJ245" i="4" s="1"/>
  <c r="AI253" i="4"/>
  <c r="AJ253" i="4" s="1"/>
  <c r="AI257" i="4"/>
  <c r="AJ257" i="4" s="1"/>
  <c r="AI261" i="4"/>
  <c r="AJ261" i="4" s="1"/>
  <c r="AI269" i="4"/>
  <c r="AJ269" i="4" s="1"/>
  <c r="AI273" i="4"/>
  <c r="AJ273" i="4" s="1"/>
  <c r="AI277" i="4"/>
  <c r="AJ277" i="4" s="1"/>
  <c r="AI285" i="4"/>
  <c r="AJ285" i="4" s="1"/>
  <c r="AI289" i="4"/>
  <c r="AJ289" i="4" s="1"/>
  <c r="AI293" i="4"/>
  <c r="AJ293" i="4" s="1"/>
  <c r="AI301" i="4"/>
  <c r="AJ301" i="4" s="1"/>
  <c r="AI317" i="4"/>
  <c r="AJ317" i="4" s="1"/>
  <c r="AI321" i="4"/>
  <c r="AJ321" i="4" s="1"/>
  <c r="AI333" i="4"/>
  <c r="AJ333" i="4" s="1"/>
  <c r="AI349" i="4"/>
  <c r="AJ349" i="4" s="1"/>
  <c r="AI353" i="4"/>
  <c r="AJ353" i="4" s="1"/>
  <c r="AI365" i="4"/>
  <c r="AJ365" i="4" s="1"/>
  <c r="AI381" i="4"/>
  <c r="AJ381" i="4" s="1"/>
  <c r="AJ11" i="4"/>
  <c r="AI115" i="4"/>
  <c r="AJ115" i="4" s="1"/>
  <c r="AI136" i="4"/>
  <c r="AJ136" i="4" s="1"/>
  <c r="AI140" i="4"/>
  <c r="AJ140" i="4" s="1"/>
  <c r="AI145" i="4"/>
  <c r="AJ145" i="4" s="1"/>
  <c r="AI149" i="4"/>
  <c r="AJ149" i="4" s="1"/>
  <c r="AI157" i="4"/>
  <c r="AJ157" i="4" s="1"/>
  <c r="AI161" i="4"/>
  <c r="AJ161" i="4" s="1"/>
  <c r="AI165" i="4"/>
  <c r="AJ165" i="4" s="1"/>
  <c r="AI173" i="4"/>
  <c r="AJ173" i="4" s="1"/>
  <c r="AI177" i="4"/>
  <c r="AJ177" i="4" s="1"/>
  <c r="AI181" i="4"/>
  <c r="AJ181" i="4" s="1"/>
  <c r="AI194" i="4"/>
  <c r="AJ194" i="4" s="1"/>
  <c r="AI202" i="4"/>
  <c r="AJ202" i="4" s="1"/>
  <c r="AI210" i="4"/>
  <c r="AJ210" i="4" s="1"/>
  <c r="AI214" i="4"/>
  <c r="AJ214" i="4" s="1"/>
  <c r="AI230" i="4"/>
  <c r="AJ230" i="4" s="1"/>
  <c r="AI238" i="4"/>
  <c r="AJ238" i="4" s="1"/>
  <c r="AI246" i="4"/>
  <c r="AJ246" i="4" s="1"/>
  <c r="AI250" i="4"/>
  <c r="AJ250" i="4" s="1"/>
  <c r="AI258" i="4"/>
  <c r="AJ258" i="4" s="1"/>
  <c r="AI274" i="4"/>
  <c r="AJ274" i="4" s="1"/>
  <c r="AI278" i="4"/>
  <c r="AJ278" i="4" s="1"/>
  <c r="AI286" i="4"/>
  <c r="AJ286" i="4" s="1"/>
  <c r="AI294" i="4"/>
  <c r="AJ294" i="4" s="1"/>
  <c r="AI306" i="4"/>
  <c r="AJ306" i="4" s="1"/>
  <c r="AI322" i="4"/>
  <c r="AJ322" i="4" s="1"/>
  <c r="AI326" i="4"/>
  <c r="AJ326" i="4" s="1"/>
  <c r="AI338" i="4"/>
  <c r="AJ338" i="4" s="1"/>
  <c r="AI354" i="4"/>
  <c r="AJ354" i="4" s="1"/>
  <c r="AI358" i="4"/>
  <c r="AJ358" i="4" s="1"/>
  <c r="AI370" i="4"/>
  <c r="AJ370" i="4" s="1"/>
  <c r="AI386" i="4"/>
  <c r="AJ386" i="4" s="1"/>
  <c r="AI390" i="4"/>
  <c r="AJ390" i="4" s="1"/>
  <c r="AI402" i="4"/>
  <c r="AJ402" i="4" s="1"/>
  <c r="AI418" i="4"/>
  <c r="AJ418" i="4" s="1"/>
  <c r="AI422" i="4"/>
  <c r="AJ422" i="4" s="1"/>
  <c r="AI434" i="4"/>
  <c r="AJ434" i="4" s="1"/>
  <c r="AI450" i="4"/>
  <c r="AJ450" i="4" s="1"/>
  <c r="AI454" i="4"/>
  <c r="AJ454" i="4" s="1"/>
  <c r="AI466" i="4"/>
  <c r="AJ466" i="4" s="1"/>
  <c r="AI482" i="4"/>
  <c r="AJ482" i="4" s="1"/>
  <c r="AI486" i="4"/>
  <c r="AJ486" i="4" s="1"/>
  <c r="AI498" i="4"/>
  <c r="AJ498" i="4" s="1"/>
  <c r="AI514" i="4"/>
  <c r="AJ514" i="4" s="1"/>
  <c r="AI518" i="4"/>
  <c r="AJ518" i="4" s="1"/>
  <c r="AI530" i="4"/>
  <c r="AJ530" i="4" s="1"/>
  <c r="AI534" i="4"/>
  <c r="AJ534" i="4" s="1"/>
  <c r="AI546" i="4"/>
  <c r="AJ546" i="4" s="1"/>
  <c r="AI550" i="4"/>
  <c r="AJ550" i="4" s="1"/>
  <c r="AI566" i="4"/>
  <c r="AJ566" i="4" s="1"/>
  <c r="AI406" i="4"/>
  <c r="AJ406" i="4" s="1"/>
  <c r="AI470" i="4"/>
  <c r="AJ470" i="4" s="1"/>
  <c r="AI562" i="4"/>
  <c r="AJ562" i="4" s="1"/>
  <c r="AI14" i="4"/>
  <c r="AJ14" i="4" s="1"/>
  <c r="AI22" i="4"/>
  <c r="AJ22" i="4" s="1"/>
  <c r="AI30" i="4"/>
  <c r="AJ30" i="4" s="1"/>
  <c r="AI42" i="4"/>
  <c r="AJ42" i="4" s="1"/>
  <c r="AI46" i="4"/>
  <c r="AJ46" i="4" s="1"/>
  <c r="AI54" i="4"/>
  <c r="AJ54" i="4" s="1"/>
  <c r="AI62" i="4"/>
  <c r="AJ62" i="4" s="1"/>
  <c r="AI74" i="4"/>
  <c r="AJ74" i="4" s="1"/>
  <c r="AI82" i="4"/>
  <c r="AJ82" i="4" s="1"/>
  <c r="AI90" i="4"/>
  <c r="AJ90" i="4" s="1"/>
  <c r="AI98" i="4"/>
  <c r="AJ98" i="4" s="1"/>
  <c r="AI106" i="4"/>
  <c r="AJ106" i="4" s="1"/>
  <c r="AI114" i="4"/>
  <c r="AJ114" i="4" s="1"/>
  <c r="AI122" i="4"/>
  <c r="AJ122" i="4" s="1"/>
  <c r="AI130" i="4"/>
  <c r="AJ130" i="4" s="1"/>
  <c r="AL130" i="4" s="1"/>
  <c r="AI146" i="4"/>
  <c r="AJ146" i="4" s="1"/>
  <c r="AI150" i="4"/>
  <c r="AJ150" i="4" s="1"/>
  <c r="AI158" i="4"/>
  <c r="AJ158" i="4" s="1"/>
  <c r="AI166" i="4"/>
  <c r="AJ166" i="4" s="1"/>
  <c r="AI174" i="4"/>
  <c r="AJ174" i="4" s="1"/>
  <c r="AI182" i="4"/>
  <c r="AJ182" i="4" s="1"/>
  <c r="AI309" i="4"/>
  <c r="AJ309" i="4" s="1"/>
  <c r="AI313" i="4"/>
  <c r="AJ313" i="4" s="1"/>
  <c r="AI325" i="4"/>
  <c r="AJ325" i="4" s="1"/>
  <c r="AI329" i="4"/>
  <c r="AJ329" i="4" s="1"/>
  <c r="AI341" i="4"/>
  <c r="AJ341" i="4" s="1"/>
  <c r="AI345" i="4"/>
  <c r="AJ345" i="4" s="1"/>
  <c r="AI357" i="4"/>
  <c r="AJ357" i="4" s="1"/>
  <c r="AI361" i="4"/>
  <c r="AJ361" i="4" s="1"/>
  <c r="AI373" i="4"/>
  <c r="AJ373" i="4" s="1"/>
  <c r="AI377" i="4"/>
  <c r="AJ377" i="4" s="1"/>
  <c r="AI84" i="4"/>
  <c r="AJ84" i="4" s="1"/>
  <c r="AI218" i="4"/>
  <c r="AJ218" i="4" s="1"/>
  <c r="AI234" i="4"/>
  <c r="AJ234" i="4" s="1"/>
  <c r="AI282" i="4"/>
  <c r="AJ282" i="4" s="1"/>
  <c r="AI366" i="4"/>
  <c r="AJ366" i="4" s="1"/>
  <c r="AI394" i="4"/>
  <c r="AJ394" i="4" s="1"/>
  <c r="AI426" i="4"/>
  <c r="AJ426" i="4" s="1"/>
  <c r="AI190" i="4"/>
  <c r="AJ190" i="4" s="1"/>
  <c r="AI206" i="4"/>
  <c r="AJ206" i="4" s="1"/>
  <c r="AI226" i="4"/>
  <c r="AJ226" i="4" s="1"/>
  <c r="AI242" i="4"/>
  <c r="AJ242" i="4" s="1"/>
  <c r="AI254" i="4"/>
  <c r="AJ254" i="4" s="1"/>
  <c r="AI270" i="4"/>
  <c r="AJ270" i="4" s="1"/>
  <c r="AI290" i="4"/>
  <c r="AJ290" i="4" s="1"/>
  <c r="AI298" i="4"/>
  <c r="AJ298" i="4" s="1"/>
  <c r="AI302" i="4"/>
  <c r="AJ302" i="4" s="1"/>
  <c r="AI314" i="4"/>
  <c r="AJ314" i="4" s="1"/>
  <c r="AI318" i="4"/>
  <c r="AJ318" i="4" s="1"/>
  <c r="AI330" i="4"/>
  <c r="AJ330" i="4" s="1"/>
  <c r="AI334" i="4"/>
  <c r="AJ334" i="4" s="1"/>
  <c r="AI346" i="4"/>
  <c r="AJ346" i="4" s="1"/>
  <c r="AI350" i="4"/>
  <c r="AJ350" i="4" s="1"/>
  <c r="AI362" i="4"/>
  <c r="AJ362" i="4" s="1"/>
  <c r="AI378" i="4"/>
  <c r="AJ378" i="4" s="1"/>
  <c r="AI382" i="4"/>
  <c r="AJ382" i="4" s="1"/>
  <c r="AI398" i="4"/>
  <c r="AJ398" i="4" s="1"/>
  <c r="AI410" i="4"/>
  <c r="AJ410" i="4" s="1"/>
  <c r="AI414" i="4"/>
  <c r="AJ414" i="4" s="1"/>
  <c r="AI430" i="4"/>
  <c r="AJ430" i="4" s="1"/>
  <c r="AI442" i="4"/>
  <c r="AJ442" i="4" s="1"/>
  <c r="AI446" i="4"/>
  <c r="AJ446" i="4" s="1"/>
  <c r="AI458" i="4"/>
  <c r="AJ458" i="4" s="1"/>
  <c r="AI462" i="4"/>
  <c r="AJ462" i="4" s="1"/>
  <c r="AI474" i="4"/>
  <c r="AJ474" i="4" s="1"/>
  <c r="AI478" i="4"/>
  <c r="AJ478" i="4" s="1"/>
  <c r="AI490" i="4"/>
  <c r="AJ490" i="4" s="1"/>
  <c r="AI494" i="4"/>
  <c r="AJ494" i="4" s="1"/>
  <c r="AI506" i="4"/>
  <c r="AJ506" i="4" s="1"/>
  <c r="AI510" i="4"/>
  <c r="AJ510" i="4" s="1"/>
  <c r="AI522" i="4"/>
  <c r="AJ522" i="4" s="1"/>
  <c r="AI526" i="4"/>
  <c r="AJ526" i="4" s="1"/>
  <c r="AI538" i="4"/>
  <c r="AJ538" i="4" s="1"/>
  <c r="AI542" i="4"/>
  <c r="AJ542" i="4" s="1"/>
  <c r="AI554" i="4"/>
  <c r="AJ554" i="4" s="1"/>
  <c r="AI558" i="4"/>
  <c r="AJ558" i="4" s="1"/>
  <c r="AI142" i="4"/>
  <c r="AJ142" i="4" s="1"/>
  <c r="AI154" i="4"/>
  <c r="AJ154" i="4" s="1"/>
  <c r="AI162" i="4"/>
  <c r="AJ162" i="4" s="1"/>
  <c r="AI170" i="4"/>
  <c r="AJ170" i="4" s="1"/>
  <c r="AI178" i="4"/>
  <c r="AJ178" i="4" s="1"/>
  <c r="M584" i="4"/>
  <c r="AB595" i="4"/>
  <c r="P588" i="4"/>
  <c r="L595" i="4"/>
  <c r="M576" i="4"/>
  <c r="M577" i="4"/>
  <c r="M578" i="4"/>
  <c r="M582" i="4"/>
  <c r="N595" i="4"/>
  <c r="J591" i="4"/>
  <c r="P592" i="4"/>
  <c r="V589" i="4"/>
  <c r="M574" i="4"/>
  <c r="J577" i="4"/>
  <c r="P578" i="4"/>
  <c r="P582" i="4"/>
  <c r="J587" i="4"/>
  <c r="S587" i="4"/>
  <c r="M590" i="4"/>
  <c r="S573" i="4"/>
  <c r="M580" i="4"/>
  <c r="M581" i="4"/>
  <c r="J585" i="4"/>
  <c r="V573" i="4"/>
  <c r="Y578" i="4"/>
  <c r="M586" i="4"/>
  <c r="M587" i="4"/>
  <c r="J589" i="4"/>
  <c r="M592" i="4"/>
  <c r="J581" i="4"/>
  <c r="S581" i="4"/>
  <c r="M585" i="4"/>
  <c r="M588" i="4"/>
  <c r="P590" i="4"/>
  <c r="P574" i="4"/>
  <c r="M575" i="4"/>
  <c r="P576" i="4"/>
  <c r="Y576" i="4"/>
  <c r="J579" i="4"/>
  <c r="P579" i="4"/>
  <c r="S579" i="4"/>
  <c r="J582" i="4"/>
  <c r="M583" i="4"/>
  <c r="P584" i="4"/>
  <c r="Y584" i="4"/>
  <c r="J588" i="4"/>
  <c r="P589" i="4"/>
  <c r="S589" i="4"/>
  <c r="Y590" i="4"/>
  <c r="M591" i="4"/>
  <c r="J592" i="4"/>
  <c r="R595" i="4"/>
  <c r="S577" i="4"/>
  <c r="Y582" i="4"/>
  <c r="S585" i="4"/>
  <c r="V591" i="4"/>
  <c r="H595" i="4"/>
  <c r="J575" i="4"/>
  <c r="P575" i="4"/>
  <c r="S575" i="4"/>
  <c r="J578" i="4"/>
  <c r="M579" i="4"/>
  <c r="P580" i="4"/>
  <c r="Y580" i="4"/>
  <c r="J583" i="4"/>
  <c r="P583" i="4"/>
  <c r="S583" i="4"/>
  <c r="P586" i="4"/>
  <c r="Y586" i="4"/>
  <c r="Y588" i="4"/>
  <c r="M589" i="4"/>
  <c r="J590" i="4"/>
  <c r="P591" i="4"/>
  <c r="S591" i="4"/>
  <c r="Y592" i="4"/>
  <c r="S576" i="4"/>
  <c r="T585" i="4"/>
  <c r="V383" i="4"/>
  <c r="AI383" i="4" s="1"/>
  <c r="AJ383" i="4" s="1"/>
  <c r="Y581" i="4"/>
  <c r="S584" i="4"/>
  <c r="T568" i="4"/>
  <c r="T597" i="4" s="1"/>
  <c r="V21" i="4"/>
  <c r="AI21" i="4" s="1"/>
  <c r="AJ21" i="4" s="1"/>
  <c r="T574" i="4"/>
  <c r="W574" i="4"/>
  <c r="W595" i="4" s="1"/>
  <c r="W568" i="4"/>
  <c r="W597" i="4" s="1"/>
  <c r="Y141" i="4"/>
  <c r="AI141" i="4" s="1"/>
  <c r="AJ141" i="4" s="1"/>
  <c r="V568" i="4"/>
  <c r="V597" i="4" s="1"/>
  <c r="Y587" i="4"/>
  <c r="M573" i="4"/>
  <c r="K595" i="4"/>
  <c r="S590" i="4"/>
  <c r="Y591" i="4"/>
  <c r="O595" i="4"/>
  <c r="J574" i="4"/>
  <c r="Y573" i="4"/>
  <c r="Y577" i="4"/>
  <c r="S580" i="4"/>
  <c r="S586" i="4"/>
  <c r="S588" i="4"/>
  <c r="Y589" i="4"/>
  <c r="S592" i="4"/>
  <c r="U595" i="4"/>
  <c r="S568" i="4"/>
  <c r="S597" i="4" s="1"/>
  <c r="S574" i="4"/>
  <c r="Y575" i="4"/>
  <c r="P577" i="4"/>
  <c r="S578" i="4"/>
  <c r="J580" i="4"/>
  <c r="Y583" i="4"/>
  <c r="P585" i="4"/>
  <c r="J586" i="4"/>
  <c r="J576" i="4"/>
  <c r="Y579" i="4"/>
  <c r="P581" i="4"/>
  <c r="S582" i="4"/>
  <c r="J584" i="4"/>
  <c r="Y585" i="4"/>
  <c r="P587" i="4"/>
  <c r="J573" i="4"/>
  <c r="V575" i="4"/>
  <c r="V577" i="4"/>
  <c r="V579" i="4"/>
  <c r="V581" i="4"/>
  <c r="V583" i="4"/>
  <c r="V587" i="4"/>
  <c r="AH605" i="4"/>
  <c r="AH604" i="4"/>
  <c r="P573" i="4"/>
  <c r="X595" i="4"/>
  <c r="V576" i="4"/>
  <c r="V578" i="4"/>
  <c r="V580" i="4"/>
  <c r="V582" i="4"/>
  <c r="V584" i="4"/>
  <c r="V586" i="4"/>
  <c r="V588" i="4"/>
  <c r="V590" i="4"/>
  <c r="V592" i="4"/>
  <c r="I595" i="4"/>
  <c r="Q595" i="4"/>
  <c r="AI600" i="4" l="1"/>
  <c r="AJ600" i="4" s="1"/>
  <c r="AL600" i="4" s="1"/>
  <c r="AI568" i="4"/>
  <c r="AJ568" i="4" s="1"/>
  <c r="AI602" i="4"/>
  <c r="AJ602" i="4" s="1"/>
  <c r="AL602" i="4" s="1"/>
  <c r="AI589" i="4"/>
  <c r="AJ589" i="4" s="1"/>
  <c r="AI577" i="4"/>
  <c r="AJ577" i="4" s="1"/>
  <c r="AI584" i="4"/>
  <c r="AJ584" i="4" s="1"/>
  <c r="AI590" i="4"/>
  <c r="AJ590" i="4" s="1"/>
  <c r="AI579" i="4"/>
  <c r="AJ579" i="4" s="1"/>
  <c r="AI580" i="4"/>
  <c r="AJ580" i="4" s="1"/>
  <c r="AI578" i="4"/>
  <c r="AJ578" i="4" s="1"/>
  <c r="AI586" i="4"/>
  <c r="AJ586" i="4" s="1"/>
  <c r="AI587" i="4"/>
  <c r="AJ587" i="4" s="1"/>
  <c r="AI592" i="4"/>
  <c r="AJ592" i="4" s="1"/>
  <c r="AI575" i="4"/>
  <c r="AJ575" i="4" s="1"/>
  <c r="AI583" i="4"/>
  <c r="AJ583" i="4" s="1"/>
  <c r="AI591" i="4"/>
  <c r="AJ591" i="4" s="1"/>
  <c r="AI581" i="4"/>
  <c r="AJ581" i="4" s="1"/>
  <c r="AI588" i="4"/>
  <c r="AJ588" i="4" s="1"/>
  <c r="AI582" i="4"/>
  <c r="AJ582" i="4" s="1"/>
  <c r="AI576" i="4"/>
  <c r="AJ576" i="4" s="1"/>
  <c r="AI573" i="4"/>
  <c r="AJ573" i="4" s="1"/>
  <c r="M595" i="4"/>
  <c r="T595" i="4"/>
  <c r="Y568" i="4"/>
  <c r="Y597" i="4" s="1"/>
  <c r="P595" i="4"/>
  <c r="AI601" i="4"/>
  <c r="AJ601" i="4" s="1"/>
  <c r="S595" i="4"/>
  <c r="Y574" i="4"/>
  <c r="V574" i="4"/>
  <c r="V585" i="4"/>
  <c r="AI585" i="4" s="1"/>
  <c r="AJ585" i="4" s="1"/>
  <c r="AJ574" i="4" l="1"/>
  <c r="AL601" i="4"/>
  <c r="AK467" i="4" s="1"/>
  <c r="AL467" i="4" s="1"/>
  <c r="AI603" i="4"/>
  <c r="Y595" i="4"/>
  <c r="AK459" i="4"/>
  <c r="AL459" i="4" s="1"/>
  <c r="AK488" i="4"/>
  <c r="AL488" i="4" s="1"/>
  <c r="AK480" i="4"/>
  <c r="AL480" i="4" s="1"/>
  <c r="AK328" i="4"/>
  <c r="AL328" i="4" s="1"/>
  <c r="AK473" i="4"/>
  <c r="AL473" i="4" s="1"/>
  <c r="AK361" i="4"/>
  <c r="AL361" i="4" s="1"/>
  <c r="AK457" i="4"/>
  <c r="AL457" i="4" s="1"/>
  <c r="AK421" i="4"/>
  <c r="AL421" i="4" s="1"/>
  <c r="AK393" i="4"/>
  <c r="AL393" i="4" s="1"/>
  <c r="AK322" i="4"/>
  <c r="AL322" i="4" s="1"/>
  <c r="AK288" i="4"/>
  <c r="AL288" i="4" s="1"/>
  <c r="AK286" i="4"/>
  <c r="AL286" i="4" s="1"/>
  <c r="AK280" i="4"/>
  <c r="AL280" i="4" s="1"/>
  <c r="AK274" i="4"/>
  <c r="AL274" i="4" s="1"/>
  <c r="AK264" i="4"/>
  <c r="AL264" i="4" s="1"/>
  <c r="AK262" i="4"/>
  <c r="AL262" i="4" s="1"/>
  <c r="AK232" i="4"/>
  <c r="AL232" i="4" s="1"/>
  <c r="AK224" i="4"/>
  <c r="AL224" i="4" s="1"/>
  <c r="AK214" i="4"/>
  <c r="AL214" i="4" s="1"/>
  <c r="AK204" i="4"/>
  <c r="AL204" i="4" s="1"/>
  <c r="AK200" i="4"/>
  <c r="AL200" i="4" s="1"/>
  <c r="AK188" i="4"/>
  <c r="AL188" i="4" s="1"/>
  <c r="AK184" i="4"/>
  <c r="AL184" i="4" s="1"/>
  <c r="AK176" i="4"/>
  <c r="AL176" i="4" s="1"/>
  <c r="AK160" i="4"/>
  <c r="AL160" i="4" s="1"/>
  <c r="AK150" i="4"/>
  <c r="AL150" i="4" s="1"/>
  <c r="AK148" i="4"/>
  <c r="AL148" i="4" s="1"/>
  <c r="AK136" i="4"/>
  <c r="AL136" i="4" s="1"/>
  <c r="AK321" i="4"/>
  <c r="AL321" i="4" s="1"/>
  <c r="AK317" i="4"/>
  <c r="AL317" i="4" s="1"/>
  <c r="AK102" i="4"/>
  <c r="AL102" i="4" s="1"/>
  <c r="AK58" i="4"/>
  <c r="AL58" i="4" s="1"/>
  <c r="AK50" i="4"/>
  <c r="AL50" i="4" s="1"/>
  <c r="AK387" i="4"/>
  <c r="AL387" i="4" s="1"/>
  <c r="AK291" i="4"/>
  <c r="AL291" i="4" s="1"/>
  <c r="AK271" i="4"/>
  <c r="AL271" i="4" s="1"/>
  <c r="AK99" i="4"/>
  <c r="AL99" i="4" s="1"/>
  <c r="AK67" i="4"/>
  <c r="AL67" i="4" s="1"/>
  <c r="AK31" i="4"/>
  <c r="AL31" i="4" s="1"/>
  <c r="AK423" i="4"/>
  <c r="AL423" i="4" s="1"/>
  <c r="AK355" i="4"/>
  <c r="AL355" i="4" s="1"/>
  <c r="AK347" i="4"/>
  <c r="AL347" i="4" s="1"/>
  <c r="AK195" i="4"/>
  <c r="AL195" i="4" s="1"/>
  <c r="AK191" i="4"/>
  <c r="AL191" i="4" s="1"/>
  <c r="AK183" i="4"/>
  <c r="AL183" i="4" s="1"/>
  <c r="AK169" i="4"/>
  <c r="AL169" i="4" s="1"/>
  <c r="AK151" i="4"/>
  <c r="AL151" i="4" s="1"/>
  <c r="AK149" i="4"/>
  <c r="AL149" i="4" s="1"/>
  <c r="AK120" i="4"/>
  <c r="AL120" i="4" s="1"/>
  <c r="AK108" i="4"/>
  <c r="AL108" i="4" s="1"/>
  <c r="AK104" i="4"/>
  <c r="AL104" i="4" s="1"/>
  <c r="AK96" i="4"/>
  <c r="AL96" i="4" s="1"/>
  <c r="AK88" i="4"/>
  <c r="AL88" i="4" s="1"/>
  <c r="AK118" i="4"/>
  <c r="AL118" i="4" s="1"/>
  <c r="AK486" i="4"/>
  <c r="AL486" i="4" s="1"/>
  <c r="AK279" i="4"/>
  <c r="AL279" i="4" s="1"/>
  <c r="AK267" i="4"/>
  <c r="AL267" i="4" s="1"/>
  <c r="AK199" i="4"/>
  <c r="AL199" i="4" s="1"/>
  <c r="AK127" i="4"/>
  <c r="AL127" i="4" s="1"/>
  <c r="AK71" i="4"/>
  <c r="AL71" i="4" s="1"/>
  <c r="AK23" i="4"/>
  <c r="AL23" i="4" s="1"/>
  <c r="AK293" i="4"/>
  <c r="AL293" i="4" s="1"/>
  <c r="AK289" i="4"/>
  <c r="AL289" i="4" s="1"/>
  <c r="AK265" i="4"/>
  <c r="AL265" i="4" s="1"/>
  <c r="AK257" i="4"/>
  <c r="AL257" i="4" s="1"/>
  <c r="AK253" i="4"/>
  <c r="AL253" i="4" s="1"/>
  <c r="AK205" i="4"/>
  <c r="AL205" i="4" s="1"/>
  <c r="AK81" i="4"/>
  <c r="AL81" i="4" s="1"/>
  <c r="AK73" i="4"/>
  <c r="AL73" i="4" s="1"/>
  <c r="AK61" i="4"/>
  <c r="AL61" i="4" s="1"/>
  <c r="AK49" i="4"/>
  <c r="AL49" i="4" s="1"/>
  <c r="AK33" i="4"/>
  <c r="AL33" i="4" s="1"/>
  <c r="AK367" i="4"/>
  <c r="AL367" i="4" s="1"/>
  <c r="AK359" i="4"/>
  <c r="AL359" i="4" s="1"/>
  <c r="AI597" i="4"/>
  <c r="AJ597" i="4" s="1"/>
  <c r="AK565" i="4"/>
  <c r="AL565" i="4" s="1"/>
  <c r="AK563" i="4"/>
  <c r="AL563" i="4" s="1"/>
  <c r="AK561" i="4"/>
  <c r="AL561" i="4" s="1"/>
  <c r="AK559" i="4"/>
  <c r="AL559" i="4" s="1"/>
  <c r="AK557" i="4"/>
  <c r="AL557" i="4" s="1"/>
  <c r="AK566" i="4"/>
  <c r="AL566" i="4" s="1"/>
  <c r="AK564" i="4"/>
  <c r="AL564" i="4" s="1"/>
  <c r="AK562" i="4"/>
  <c r="AL562" i="4" s="1"/>
  <c r="AK560" i="4"/>
  <c r="AL560" i="4" s="1"/>
  <c r="AK558" i="4"/>
  <c r="AL558" i="4" s="1"/>
  <c r="AK555" i="4"/>
  <c r="AL555" i="4" s="1"/>
  <c r="AK553" i="4"/>
  <c r="AL553" i="4" s="1"/>
  <c r="AK551" i="4"/>
  <c r="AL551" i="4" s="1"/>
  <c r="AK549" i="4"/>
  <c r="AL549" i="4" s="1"/>
  <c r="AK547" i="4"/>
  <c r="AL547" i="4" s="1"/>
  <c r="AK545" i="4"/>
  <c r="AL545" i="4" s="1"/>
  <c r="AK543" i="4"/>
  <c r="AL543" i="4" s="1"/>
  <c r="AK541" i="4"/>
  <c r="AL541" i="4" s="1"/>
  <c r="AK539" i="4"/>
  <c r="AL539" i="4" s="1"/>
  <c r="AK537" i="4"/>
  <c r="AL537" i="4" s="1"/>
  <c r="AK535" i="4"/>
  <c r="AL535" i="4" s="1"/>
  <c r="AK533" i="4"/>
  <c r="AL533" i="4" s="1"/>
  <c r="AK531" i="4"/>
  <c r="AL531" i="4" s="1"/>
  <c r="AK529" i="4"/>
  <c r="AL529" i="4" s="1"/>
  <c r="AK527" i="4"/>
  <c r="AL527" i="4" s="1"/>
  <c r="AK525" i="4"/>
  <c r="AL525" i="4" s="1"/>
  <c r="AK523" i="4"/>
  <c r="AL523" i="4" s="1"/>
  <c r="AK521" i="4"/>
  <c r="AL521" i="4" s="1"/>
  <c r="AK519" i="4"/>
  <c r="AL519" i="4" s="1"/>
  <c r="AK517" i="4"/>
  <c r="AL517" i="4" s="1"/>
  <c r="AK515" i="4"/>
  <c r="AL515" i="4" s="1"/>
  <c r="AK513" i="4"/>
  <c r="AL513" i="4" s="1"/>
  <c r="AK511" i="4"/>
  <c r="AL511" i="4" s="1"/>
  <c r="AK556" i="4"/>
  <c r="AL556" i="4" s="1"/>
  <c r="AK550" i="4"/>
  <c r="AL550" i="4" s="1"/>
  <c r="AK540" i="4"/>
  <c r="AL540" i="4" s="1"/>
  <c r="AK534" i="4"/>
  <c r="AL534" i="4" s="1"/>
  <c r="AK524" i="4"/>
  <c r="AL524" i="4" s="1"/>
  <c r="AK518" i="4"/>
  <c r="AL518" i="4" s="1"/>
  <c r="AK542" i="4"/>
  <c r="AL542" i="4" s="1"/>
  <c r="AK536" i="4"/>
  <c r="AL536" i="4" s="1"/>
  <c r="AK522" i="4"/>
  <c r="AL522" i="4" s="1"/>
  <c r="AK508" i="4"/>
  <c r="AL508" i="4" s="1"/>
  <c r="AK507" i="4"/>
  <c r="AL507" i="4" s="1"/>
  <c r="AK500" i="4"/>
  <c r="AL500" i="4" s="1"/>
  <c r="AK499" i="4"/>
  <c r="AL499" i="4" s="1"/>
  <c r="AK492" i="4"/>
  <c r="AL492" i="4" s="1"/>
  <c r="AK491" i="4"/>
  <c r="AL491" i="4" s="1"/>
  <c r="AK484" i="4"/>
  <c r="AL484" i="4" s="1"/>
  <c r="AK483" i="4"/>
  <c r="AL483" i="4" s="1"/>
  <c r="AK476" i="4"/>
  <c r="AL476" i="4" s="1"/>
  <c r="AK475" i="4"/>
  <c r="AL475" i="4" s="1"/>
  <c r="AK468" i="4"/>
  <c r="AL468" i="4" s="1"/>
  <c r="AK460" i="4"/>
  <c r="AL460" i="4" s="1"/>
  <c r="AK452" i="4"/>
  <c r="AL452" i="4" s="1"/>
  <c r="AK554" i="4"/>
  <c r="AL554" i="4" s="1"/>
  <c r="AK532" i="4"/>
  <c r="AL532" i="4" s="1"/>
  <c r="AK530" i="4"/>
  <c r="AL530" i="4" s="1"/>
  <c r="AK528" i="4"/>
  <c r="AL528" i="4" s="1"/>
  <c r="AK504" i="4"/>
  <c r="AL504" i="4" s="1"/>
  <c r="AK503" i="4"/>
  <c r="AL503" i="4" s="1"/>
  <c r="AK496" i="4"/>
  <c r="AL496" i="4" s="1"/>
  <c r="AK495" i="4"/>
  <c r="AL495" i="4" s="1"/>
  <c r="AK487" i="4"/>
  <c r="AL487" i="4" s="1"/>
  <c r="AK472" i="4"/>
  <c r="AL472" i="4" s="1"/>
  <c r="AK471" i="4"/>
  <c r="AL471" i="4" s="1"/>
  <c r="AK464" i="4"/>
  <c r="AL464" i="4" s="1"/>
  <c r="AK463" i="4"/>
  <c r="AL463" i="4" s="1"/>
  <c r="AK455" i="4"/>
  <c r="AL455" i="4" s="1"/>
  <c r="AK546" i="4"/>
  <c r="AL546" i="4" s="1"/>
  <c r="AK512" i="4"/>
  <c r="AL512" i="4" s="1"/>
  <c r="AK509" i="4"/>
  <c r="AL509" i="4" s="1"/>
  <c r="AK506" i="4"/>
  <c r="AL506" i="4" s="1"/>
  <c r="AK493" i="4"/>
  <c r="AL493" i="4" s="1"/>
  <c r="AK490" i="4"/>
  <c r="AL490" i="4" s="1"/>
  <c r="AK477" i="4"/>
  <c r="AL477" i="4" s="1"/>
  <c r="AK474" i="4"/>
  <c r="AL474" i="4" s="1"/>
  <c r="AK458" i="4"/>
  <c r="AL458" i="4" s="1"/>
  <c r="AK434" i="4"/>
  <c r="AL434" i="4" s="1"/>
  <c r="AK433" i="4"/>
  <c r="AL433" i="4" s="1"/>
  <c r="AK430" i="4"/>
  <c r="AL430" i="4" s="1"/>
  <c r="AK428" i="4"/>
  <c r="AL428" i="4" s="1"/>
  <c r="AK426" i="4"/>
  <c r="AL426" i="4" s="1"/>
  <c r="AK422" i="4"/>
  <c r="AL422" i="4" s="1"/>
  <c r="AK420" i="4"/>
  <c r="AL420" i="4" s="1"/>
  <c r="AK418" i="4"/>
  <c r="AL418" i="4" s="1"/>
  <c r="AK416" i="4"/>
  <c r="AL416" i="4" s="1"/>
  <c r="AK412" i="4"/>
  <c r="AL412" i="4" s="1"/>
  <c r="AK410" i="4"/>
  <c r="AL410" i="4" s="1"/>
  <c r="AK408" i="4"/>
  <c r="AL408" i="4" s="1"/>
  <c r="AK406" i="4"/>
  <c r="AL406" i="4" s="1"/>
  <c r="AK404" i="4"/>
  <c r="AL404" i="4" s="1"/>
  <c r="AK402" i="4"/>
  <c r="AL402" i="4" s="1"/>
  <c r="AK400" i="4"/>
  <c r="AL400" i="4" s="1"/>
  <c r="AK398" i="4"/>
  <c r="AL398" i="4" s="1"/>
  <c r="AK396" i="4"/>
  <c r="AL396" i="4" s="1"/>
  <c r="AK394" i="4"/>
  <c r="AL394" i="4" s="1"/>
  <c r="AK392" i="4"/>
  <c r="AL392" i="4" s="1"/>
  <c r="AK390" i="4"/>
  <c r="AL390" i="4" s="1"/>
  <c r="AK388" i="4"/>
  <c r="AL388" i="4" s="1"/>
  <c r="AK386" i="4"/>
  <c r="AL386" i="4" s="1"/>
  <c r="AK384" i="4"/>
  <c r="AL384" i="4" s="1"/>
  <c r="AK382" i="4"/>
  <c r="AL382" i="4" s="1"/>
  <c r="AK380" i="4"/>
  <c r="AL380" i="4" s="1"/>
  <c r="AK378" i="4"/>
  <c r="AL378" i="4" s="1"/>
  <c r="AK376" i="4"/>
  <c r="AL376" i="4" s="1"/>
  <c r="AK374" i="4"/>
  <c r="AL374" i="4" s="1"/>
  <c r="AK372" i="4"/>
  <c r="AL372" i="4" s="1"/>
  <c r="AK370" i="4"/>
  <c r="AL370" i="4" s="1"/>
  <c r="AK368" i="4"/>
  <c r="AL368" i="4" s="1"/>
  <c r="AK366" i="4"/>
  <c r="AL366" i="4" s="1"/>
  <c r="AK362" i="4"/>
  <c r="AL362" i="4" s="1"/>
  <c r="AK358" i="4"/>
  <c r="AL358" i="4" s="1"/>
  <c r="AK356" i="4"/>
  <c r="AL356" i="4" s="1"/>
  <c r="AK354" i="4"/>
  <c r="AL354" i="4" s="1"/>
  <c r="AK352" i="4"/>
  <c r="AL352" i="4" s="1"/>
  <c r="AK350" i="4"/>
  <c r="AL350" i="4" s="1"/>
  <c r="AK348" i="4"/>
  <c r="AL348" i="4" s="1"/>
  <c r="AK346" i="4"/>
  <c r="AL346" i="4" s="1"/>
  <c r="AK344" i="4"/>
  <c r="AL344" i="4" s="1"/>
  <c r="AK342" i="4"/>
  <c r="AL342" i="4" s="1"/>
  <c r="AK338" i="4"/>
  <c r="AL338" i="4" s="1"/>
  <c r="AK336" i="4"/>
  <c r="AL336" i="4" s="1"/>
  <c r="AK334" i="4"/>
  <c r="AL334" i="4" s="1"/>
  <c r="AK330" i="4"/>
  <c r="AL330" i="4" s="1"/>
  <c r="AK326" i="4"/>
  <c r="AL326" i="4" s="1"/>
  <c r="AK526" i="4"/>
  <c r="AL526" i="4" s="1"/>
  <c r="AK498" i="4"/>
  <c r="AL498" i="4" s="1"/>
  <c r="AK494" i="4"/>
  <c r="AL494" i="4" s="1"/>
  <c r="AK470" i="4"/>
  <c r="AL470" i="4" s="1"/>
  <c r="AK453" i="4"/>
  <c r="AL453" i="4" s="1"/>
  <c r="AK451" i="4"/>
  <c r="AL451" i="4" s="1"/>
  <c r="AK381" i="4"/>
  <c r="AL381" i="4" s="1"/>
  <c r="AK377" i="4"/>
  <c r="AL377" i="4" s="1"/>
  <c r="AK365" i="4"/>
  <c r="AL365" i="4" s="1"/>
  <c r="AK349" i="4"/>
  <c r="AL349" i="4" s="1"/>
  <c r="AK345" i="4"/>
  <c r="AL345" i="4" s="1"/>
  <c r="AK337" i="4"/>
  <c r="AL337" i="4" s="1"/>
  <c r="AK333" i="4"/>
  <c r="AL333" i="4" s="1"/>
  <c r="AK329" i="4"/>
  <c r="AL329" i="4" s="1"/>
  <c r="AK325" i="4"/>
  <c r="AL325" i="4" s="1"/>
  <c r="AK548" i="4"/>
  <c r="AL548" i="4" s="1"/>
  <c r="AK544" i="4"/>
  <c r="AL544" i="4" s="1"/>
  <c r="AK538" i="4"/>
  <c r="AL538" i="4" s="1"/>
  <c r="AK501" i="4"/>
  <c r="AL501" i="4" s="1"/>
  <c r="AK482" i="4"/>
  <c r="AL482" i="4" s="1"/>
  <c r="AK478" i="4"/>
  <c r="AL478" i="4" s="1"/>
  <c r="AK454" i="4"/>
  <c r="AL454" i="4" s="1"/>
  <c r="AK445" i="4"/>
  <c r="AL445" i="4" s="1"/>
  <c r="AK443" i="4"/>
  <c r="AL443" i="4" s="1"/>
  <c r="AK435" i="4"/>
  <c r="AL435" i="4" s="1"/>
  <c r="AK429" i="4"/>
  <c r="AL429" i="4" s="1"/>
  <c r="AK413" i="4"/>
  <c r="AL413" i="4" s="1"/>
  <c r="AK409" i="4"/>
  <c r="AL409" i="4" s="1"/>
  <c r="AK405" i="4"/>
  <c r="AL405" i="4" s="1"/>
  <c r="AK397" i="4"/>
  <c r="AL397" i="4" s="1"/>
  <c r="AK389" i="4"/>
  <c r="AL389" i="4" s="1"/>
  <c r="AK320" i="4"/>
  <c r="AL320" i="4" s="1"/>
  <c r="AK316" i="4"/>
  <c r="AL316" i="4" s="1"/>
  <c r="AK314" i="4"/>
  <c r="AL314" i="4" s="1"/>
  <c r="AK312" i="4"/>
  <c r="AL312" i="4" s="1"/>
  <c r="AK310" i="4"/>
  <c r="AL310" i="4" s="1"/>
  <c r="AK308" i="4"/>
  <c r="AL308" i="4" s="1"/>
  <c r="AK304" i="4"/>
  <c r="AL304" i="4" s="1"/>
  <c r="AK302" i="4"/>
  <c r="AL302" i="4" s="1"/>
  <c r="AK300" i="4"/>
  <c r="AL300" i="4" s="1"/>
  <c r="AK298" i="4"/>
  <c r="AL298" i="4" s="1"/>
  <c r="AK296" i="4"/>
  <c r="AL296" i="4" s="1"/>
  <c r="AK294" i="4"/>
  <c r="AL294" i="4" s="1"/>
  <c r="AK292" i="4"/>
  <c r="AL292" i="4" s="1"/>
  <c r="AK290" i="4"/>
  <c r="AL290" i="4" s="1"/>
  <c r="AK282" i="4"/>
  <c r="AL282" i="4" s="1"/>
  <c r="AK278" i="4"/>
  <c r="AL278" i="4" s="1"/>
  <c r="AK272" i="4"/>
  <c r="AL272" i="4" s="1"/>
  <c r="AK268" i="4"/>
  <c r="AL268" i="4" s="1"/>
  <c r="AK266" i="4"/>
  <c r="AL266" i="4" s="1"/>
  <c r="AK260" i="4"/>
  <c r="AL260" i="4" s="1"/>
  <c r="AK258" i="4"/>
  <c r="AL258" i="4" s="1"/>
  <c r="AK256" i="4"/>
  <c r="AL256" i="4" s="1"/>
  <c r="AK254" i="4"/>
  <c r="AL254" i="4" s="1"/>
  <c r="AK250" i="4"/>
  <c r="AL250" i="4" s="1"/>
  <c r="AK248" i="4"/>
  <c r="AL248" i="4" s="1"/>
  <c r="AK246" i="4"/>
  <c r="AL246" i="4" s="1"/>
  <c r="AK244" i="4"/>
  <c r="AL244" i="4" s="1"/>
  <c r="AK240" i="4"/>
  <c r="AL240" i="4" s="1"/>
  <c r="AK238" i="4"/>
  <c r="AL238" i="4" s="1"/>
  <c r="AK236" i="4"/>
  <c r="AL236" i="4" s="1"/>
  <c r="AK234" i="4"/>
  <c r="AL234" i="4" s="1"/>
  <c r="AK230" i="4"/>
  <c r="AL230" i="4" s="1"/>
  <c r="AK228" i="4"/>
  <c r="AL228" i="4" s="1"/>
  <c r="AK226" i="4"/>
  <c r="AL226" i="4" s="1"/>
  <c r="AK222" i="4"/>
  <c r="AL222" i="4" s="1"/>
  <c r="AK220" i="4"/>
  <c r="AL220" i="4" s="1"/>
  <c r="AK218" i="4"/>
  <c r="AL218" i="4" s="1"/>
  <c r="AK216" i="4"/>
  <c r="AL216" i="4" s="1"/>
  <c r="AK210" i="4"/>
  <c r="AL210" i="4" s="1"/>
  <c r="AK208" i="4"/>
  <c r="AL208" i="4" s="1"/>
  <c r="AK202" i="4"/>
  <c r="AL202" i="4" s="1"/>
  <c r="AK198" i="4"/>
  <c r="AL198" i="4" s="1"/>
  <c r="AK194" i="4"/>
  <c r="AL194" i="4" s="1"/>
  <c r="AK192" i="4"/>
  <c r="AL192" i="4" s="1"/>
  <c r="AK190" i="4"/>
  <c r="AL190" i="4" s="1"/>
  <c r="AK186" i="4"/>
  <c r="AL186" i="4" s="1"/>
  <c r="AK182" i="4"/>
  <c r="AL182" i="4" s="1"/>
  <c r="AK180" i="4"/>
  <c r="AL180" i="4" s="1"/>
  <c r="AK178" i="4"/>
  <c r="AL178" i="4" s="1"/>
  <c r="AK174" i="4"/>
  <c r="AL174" i="4" s="1"/>
  <c r="AK172" i="4"/>
  <c r="AL172" i="4" s="1"/>
  <c r="AK168" i="4"/>
  <c r="AL168" i="4" s="1"/>
  <c r="AK166" i="4"/>
  <c r="AL166" i="4" s="1"/>
  <c r="AK164" i="4"/>
  <c r="AL164" i="4" s="1"/>
  <c r="AK162" i="4"/>
  <c r="AL162" i="4" s="1"/>
  <c r="AK158" i="4"/>
  <c r="AL158" i="4" s="1"/>
  <c r="AK156" i="4"/>
  <c r="AL156" i="4" s="1"/>
  <c r="AK154" i="4"/>
  <c r="AL154" i="4" s="1"/>
  <c r="AK152" i="4"/>
  <c r="AL152" i="4" s="1"/>
  <c r="AK146" i="4"/>
  <c r="AL146" i="4" s="1"/>
  <c r="AK142" i="4"/>
  <c r="AL142" i="4" s="1"/>
  <c r="AK140" i="4"/>
  <c r="AL140" i="4" s="1"/>
  <c r="AK138" i="4"/>
  <c r="AL138" i="4" s="1"/>
  <c r="AK134" i="4"/>
  <c r="AL134" i="4" s="1"/>
  <c r="AK132" i="4"/>
  <c r="AL132" i="4" s="1"/>
  <c r="AK552" i="4"/>
  <c r="AL552" i="4" s="1"/>
  <c r="AK514" i="4"/>
  <c r="AL514" i="4" s="1"/>
  <c r="AK502" i="4"/>
  <c r="AL502" i="4" s="1"/>
  <c r="AK497" i="4"/>
  <c r="AL497" i="4" s="1"/>
  <c r="AK485" i="4"/>
  <c r="AL485" i="4" s="1"/>
  <c r="AK439" i="4"/>
  <c r="AL439" i="4" s="1"/>
  <c r="AK323" i="4"/>
  <c r="AL323" i="4" s="1"/>
  <c r="AK319" i="4"/>
  <c r="AL319" i="4" s="1"/>
  <c r="AK315" i="4"/>
  <c r="AL315" i="4" s="1"/>
  <c r="AK313" i="4"/>
  <c r="AL313" i="4" s="1"/>
  <c r="AK311" i="4"/>
  <c r="AL311" i="4" s="1"/>
  <c r="AK309" i="4"/>
  <c r="AL309" i="4" s="1"/>
  <c r="AK307" i="4"/>
  <c r="AL307" i="4" s="1"/>
  <c r="AK139" i="4"/>
  <c r="AL139" i="4" s="1"/>
  <c r="AK135" i="4"/>
  <c r="AL135" i="4" s="1"/>
  <c r="AK131" i="4"/>
  <c r="AL131" i="4" s="1"/>
  <c r="AK516" i="4"/>
  <c r="AL516" i="4" s="1"/>
  <c r="AK489" i="4"/>
  <c r="AL489" i="4" s="1"/>
  <c r="AK462" i="4"/>
  <c r="AL462" i="4" s="1"/>
  <c r="AK447" i="4"/>
  <c r="AL447" i="4" s="1"/>
  <c r="AK440" i="4"/>
  <c r="AL440" i="4" s="1"/>
  <c r="AK431" i="4"/>
  <c r="AL431" i="4" s="1"/>
  <c r="AK415" i="4"/>
  <c r="AL415" i="4" s="1"/>
  <c r="AK399" i="4"/>
  <c r="AL399" i="4" s="1"/>
  <c r="AK383" i="4"/>
  <c r="AL383" i="4" s="1"/>
  <c r="AK297" i="4"/>
  <c r="AL297" i="4" s="1"/>
  <c r="AK295" i="4"/>
  <c r="AL295" i="4" s="1"/>
  <c r="AK106" i="4"/>
  <c r="AL106" i="4" s="1"/>
  <c r="AK94" i="4"/>
  <c r="AL94" i="4" s="1"/>
  <c r="AK90" i="4"/>
  <c r="AL90" i="4" s="1"/>
  <c r="AK78" i="4"/>
  <c r="AL78" i="4" s="1"/>
  <c r="AK74" i="4"/>
  <c r="AL74" i="4" s="1"/>
  <c r="AK66" i="4"/>
  <c r="AL66" i="4" s="1"/>
  <c r="AK42" i="4"/>
  <c r="AL42" i="4" s="1"/>
  <c r="AK34" i="4"/>
  <c r="AL34" i="4" s="1"/>
  <c r="AK18" i="4"/>
  <c r="AL18" i="4" s="1"/>
  <c r="AK438" i="4"/>
  <c r="AL438" i="4" s="1"/>
  <c r="AK436" i="4"/>
  <c r="AL436" i="4" s="1"/>
  <c r="AK287" i="4"/>
  <c r="AL287" i="4" s="1"/>
  <c r="AK275" i="4"/>
  <c r="AL275" i="4" s="1"/>
  <c r="AK251" i="4"/>
  <c r="AL251" i="4" s="1"/>
  <c r="AK243" i="4"/>
  <c r="AL243" i="4" s="1"/>
  <c r="AK235" i="4"/>
  <c r="AL235" i="4" s="1"/>
  <c r="AK231" i="4"/>
  <c r="AL231" i="4" s="1"/>
  <c r="AK223" i="4"/>
  <c r="AL223" i="4" s="1"/>
  <c r="AK219" i="4"/>
  <c r="AL219" i="4" s="1"/>
  <c r="AK215" i="4"/>
  <c r="AL215" i="4" s="1"/>
  <c r="AK207" i="4"/>
  <c r="AL207" i="4" s="1"/>
  <c r="AK203" i="4"/>
  <c r="AL203" i="4" s="1"/>
  <c r="AK123" i="4"/>
  <c r="AL123" i="4" s="1"/>
  <c r="AK119" i="4"/>
  <c r="AL119" i="4" s="1"/>
  <c r="AK115" i="4"/>
  <c r="AL115" i="4" s="1"/>
  <c r="AK111" i="4"/>
  <c r="AL111" i="4" s="1"/>
  <c r="AK95" i="4"/>
  <c r="AL95" i="4" s="1"/>
  <c r="AK83" i="4"/>
  <c r="AL83" i="4" s="1"/>
  <c r="AK79" i="4"/>
  <c r="AL79" i="4" s="1"/>
  <c r="AK63" i="4"/>
  <c r="AL63" i="4" s="1"/>
  <c r="AK51" i="4"/>
  <c r="AL51" i="4" s="1"/>
  <c r="AK47" i="4"/>
  <c r="AL47" i="4" s="1"/>
  <c r="AK35" i="4"/>
  <c r="AL35" i="4" s="1"/>
  <c r="AK19" i="4"/>
  <c r="AL19" i="4" s="1"/>
  <c r="AK520" i="4"/>
  <c r="AL520" i="4" s="1"/>
  <c r="AK469" i="4"/>
  <c r="AL469" i="4" s="1"/>
  <c r="AK411" i="4"/>
  <c r="AL411" i="4" s="1"/>
  <c r="AK403" i="4"/>
  <c r="AL403" i="4" s="1"/>
  <c r="AK379" i="4"/>
  <c r="AL379" i="4" s="1"/>
  <c r="AK371" i="4"/>
  <c r="AL371" i="4" s="1"/>
  <c r="AK363" i="4"/>
  <c r="AL363" i="4" s="1"/>
  <c r="AK339" i="4"/>
  <c r="AL339" i="4" s="1"/>
  <c r="AK331" i="4"/>
  <c r="AL331" i="4" s="1"/>
  <c r="AK303" i="4"/>
  <c r="AL303" i="4" s="1"/>
  <c r="AK193" i="4"/>
  <c r="AL193" i="4" s="1"/>
  <c r="AK189" i="4"/>
  <c r="AL189" i="4" s="1"/>
  <c r="AK187" i="4"/>
  <c r="AL187" i="4" s="1"/>
  <c r="AK185" i="4"/>
  <c r="AL185" i="4" s="1"/>
  <c r="AK181" i="4"/>
  <c r="AL181" i="4" s="1"/>
  <c r="AK179" i="4"/>
  <c r="AL179" i="4" s="1"/>
  <c r="AK177" i="4"/>
  <c r="AL177" i="4" s="1"/>
  <c r="AK175" i="4"/>
  <c r="AL175" i="4" s="1"/>
  <c r="AK173" i="4"/>
  <c r="AL173" i="4" s="1"/>
  <c r="AK167" i="4"/>
  <c r="AL167" i="4" s="1"/>
  <c r="AK165" i="4"/>
  <c r="AL165" i="4" s="1"/>
  <c r="AK163" i="4"/>
  <c r="AL163" i="4" s="1"/>
  <c r="AK161" i="4"/>
  <c r="AL161" i="4" s="1"/>
  <c r="AK159" i="4"/>
  <c r="AL159" i="4" s="1"/>
  <c r="AK157" i="4"/>
  <c r="AL157" i="4" s="1"/>
  <c r="AK155" i="4"/>
  <c r="AL155" i="4" s="1"/>
  <c r="AK153" i="4"/>
  <c r="AL153" i="4" s="1"/>
  <c r="AK145" i="4"/>
  <c r="AL145" i="4" s="1"/>
  <c r="AK143" i="4"/>
  <c r="AL143" i="4" s="1"/>
  <c r="AK141" i="4"/>
  <c r="AL141" i="4" s="1"/>
  <c r="AK128" i="4"/>
  <c r="AL128" i="4" s="1"/>
  <c r="AK124" i="4"/>
  <c r="AL124" i="4" s="1"/>
  <c r="AK116" i="4"/>
  <c r="AL116" i="4" s="1"/>
  <c r="AK112" i="4"/>
  <c r="AL112" i="4" s="1"/>
  <c r="AK92" i="4"/>
  <c r="AL92" i="4" s="1"/>
  <c r="AK84" i="4"/>
  <c r="AL84" i="4" s="1"/>
  <c r="AK80" i="4"/>
  <c r="AL80" i="4" s="1"/>
  <c r="AK76" i="4"/>
  <c r="AL76" i="4" s="1"/>
  <c r="AK72" i="4"/>
  <c r="AL72" i="4" s="1"/>
  <c r="AK68" i="4"/>
  <c r="AL68" i="4" s="1"/>
  <c r="AK64" i="4"/>
  <c r="AL64" i="4" s="1"/>
  <c r="AK60" i="4"/>
  <c r="AL60" i="4" s="1"/>
  <c r="AK56" i="4"/>
  <c r="AL56" i="4" s="1"/>
  <c r="AK52" i="4"/>
  <c r="AL52" i="4" s="1"/>
  <c r="AK48" i="4"/>
  <c r="AL48" i="4" s="1"/>
  <c r="AK44" i="4"/>
  <c r="AL44" i="4" s="1"/>
  <c r="AK40" i="4"/>
  <c r="AL40" i="4" s="1"/>
  <c r="AK36" i="4"/>
  <c r="AL36" i="4" s="1"/>
  <c r="AK32" i="4"/>
  <c r="AL32" i="4" s="1"/>
  <c r="AK28" i="4"/>
  <c r="AL28" i="4" s="1"/>
  <c r="AK24" i="4"/>
  <c r="AL24" i="4" s="1"/>
  <c r="AK20" i="4"/>
  <c r="AL20" i="4" s="1"/>
  <c r="AK16" i="4"/>
  <c r="AL16" i="4" s="1"/>
  <c r="AK12" i="4"/>
  <c r="AL12" i="4" s="1"/>
  <c r="AK444" i="4"/>
  <c r="AL444" i="4" s="1"/>
  <c r="AK375" i="4"/>
  <c r="AL375" i="4" s="1"/>
  <c r="AK351" i="4"/>
  <c r="AL351" i="4" s="1"/>
  <c r="AK335" i="4"/>
  <c r="AL335" i="4" s="1"/>
  <c r="AK327" i="4"/>
  <c r="AL327" i="4" s="1"/>
  <c r="AK133" i="4"/>
  <c r="AL133" i="4" s="1"/>
  <c r="AK126" i="4"/>
  <c r="AL126" i="4" s="1"/>
  <c r="AK122" i="4"/>
  <c r="AL122" i="4" s="1"/>
  <c r="AK114" i="4"/>
  <c r="AL114" i="4" s="1"/>
  <c r="AK110" i="4"/>
  <c r="AL110" i="4" s="1"/>
  <c r="AK98" i="4"/>
  <c r="AL98" i="4" s="1"/>
  <c r="AK86" i="4"/>
  <c r="AL86" i="4" s="1"/>
  <c r="AK82" i="4"/>
  <c r="AL82" i="4" s="1"/>
  <c r="AK70" i="4"/>
  <c r="AL70" i="4" s="1"/>
  <c r="AK62" i="4"/>
  <c r="AL62" i="4" s="1"/>
  <c r="AK54" i="4"/>
  <c r="AL54" i="4" s="1"/>
  <c r="AK46" i="4"/>
  <c r="AL46" i="4" s="1"/>
  <c r="AK38" i="4"/>
  <c r="AL38" i="4" s="1"/>
  <c r="AK30" i="4"/>
  <c r="AL30" i="4" s="1"/>
  <c r="AK22" i="4"/>
  <c r="AL22" i="4" s="1"/>
  <c r="AK448" i="4"/>
  <c r="AL448" i="4" s="1"/>
  <c r="AK407" i="4"/>
  <c r="AL407" i="4" s="1"/>
  <c r="AK395" i="4"/>
  <c r="AL395" i="4" s="1"/>
  <c r="AK283" i="4"/>
  <c r="AL283" i="4" s="1"/>
  <c r="AK255" i="4"/>
  <c r="AL255" i="4" s="1"/>
  <c r="AK247" i="4"/>
  <c r="AL247" i="4" s="1"/>
  <c r="AK239" i="4"/>
  <c r="AL239" i="4" s="1"/>
  <c r="AK227" i="4"/>
  <c r="AL227" i="4" s="1"/>
  <c r="AK211" i="4"/>
  <c r="AL211" i="4" s="1"/>
  <c r="AK107" i="4"/>
  <c r="AL107" i="4" s="1"/>
  <c r="AK103" i="4"/>
  <c r="AL103" i="4" s="1"/>
  <c r="AK91" i="4"/>
  <c r="AL91" i="4" s="1"/>
  <c r="AK87" i="4"/>
  <c r="AL87" i="4" s="1"/>
  <c r="AK75" i="4"/>
  <c r="AL75" i="4" s="1"/>
  <c r="AK55" i="4"/>
  <c r="AL55" i="4" s="1"/>
  <c r="AK43" i="4"/>
  <c r="AL43" i="4" s="1"/>
  <c r="AK39" i="4"/>
  <c r="AL39" i="4" s="1"/>
  <c r="AK27" i="4"/>
  <c r="AL27" i="4" s="1"/>
  <c r="AK15" i="4"/>
  <c r="AL15" i="4" s="1"/>
  <c r="AK11" i="4"/>
  <c r="AL11" i="4" s="1"/>
  <c r="AK505" i="4"/>
  <c r="AL505" i="4" s="1"/>
  <c r="AK481" i="4"/>
  <c r="AL481" i="4" s="1"/>
  <c r="AK427" i="4"/>
  <c r="AL427" i="4" s="1"/>
  <c r="AK419" i="4"/>
  <c r="AL419" i="4" s="1"/>
  <c r="AK301" i="4"/>
  <c r="AL301" i="4" s="1"/>
  <c r="AK281" i="4"/>
  <c r="AL281" i="4" s="1"/>
  <c r="AK277" i="4"/>
  <c r="AL277" i="4" s="1"/>
  <c r="AK273" i="4"/>
  <c r="AL273" i="4" s="1"/>
  <c r="AK269" i="4"/>
  <c r="AL269" i="4" s="1"/>
  <c r="AK261" i="4"/>
  <c r="AL261" i="4" s="1"/>
  <c r="AK249" i="4"/>
  <c r="AL249" i="4" s="1"/>
  <c r="AK245" i="4"/>
  <c r="AL245" i="4" s="1"/>
  <c r="AK241" i="4"/>
  <c r="AL241" i="4" s="1"/>
  <c r="AK237" i="4"/>
  <c r="AL237" i="4" s="1"/>
  <c r="AK233" i="4"/>
  <c r="AL233" i="4" s="1"/>
  <c r="AK225" i="4"/>
  <c r="AL225" i="4" s="1"/>
  <c r="AK221" i="4"/>
  <c r="AL221" i="4" s="1"/>
  <c r="AK217" i="4"/>
  <c r="AL217" i="4" s="1"/>
  <c r="AK213" i="4"/>
  <c r="AL213" i="4" s="1"/>
  <c r="AK209" i="4"/>
  <c r="AL209" i="4" s="1"/>
  <c r="AK201" i="4"/>
  <c r="AL201" i="4" s="1"/>
  <c r="AK197" i="4"/>
  <c r="AL197" i="4" s="1"/>
  <c r="AK129" i="4"/>
  <c r="AL129" i="4" s="1"/>
  <c r="AK125" i="4"/>
  <c r="AL125" i="4" s="1"/>
  <c r="AK121" i="4"/>
  <c r="AL121" i="4" s="1"/>
  <c r="AK117" i="4"/>
  <c r="AL117" i="4" s="1"/>
  <c r="AK113" i="4"/>
  <c r="AL113" i="4" s="1"/>
  <c r="AK109" i="4"/>
  <c r="AL109" i="4" s="1"/>
  <c r="AK105" i="4"/>
  <c r="AL105" i="4" s="1"/>
  <c r="AK101" i="4"/>
  <c r="AL101" i="4" s="1"/>
  <c r="AK97" i="4"/>
  <c r="AL97" i="4" s="1"/>
  <c r="AK93" i="4"/>
  <c r="AL93" i="4" s="1"/>
  <c r="AK89" i="4"/>
  <c r="AL89" i="4" s="1"/>
  <c r="AK85" i="4"/>
  <c r="AL85" i="4" s="1"/>
  <c r="AK77" i="4"/>
  <c r="AL77" i="4" s="1"/>
  <c r="AK69" i="4"/>
  <c r="AL69" i="4" s="1"/>
  <c r="AK57" i="4"/>
  <c r="AL57" i="4" s="1"/>
  <c r="AK53" i="4"/>
  <c r="AL53" i="4" s="1"/>
  <c r="AK45" i="4"/>
  <c r="AL45" i="4" s="1"/>
  <c r="AK41" i="4"/>
  <c r="AL41" i="4" s="1"/>
  <c r="AK37" i="4"/>
  <c r="AL37" i="4" s="1"/>
  <c r="AK29" i="4"/>
  <c r="AL29" i="4" s="1"/>
  <c r="AK21" i="4"/>
  <c r="AL21" i="4" s="1"/>
  <c r="AK17" i="4"/>
  <c r="AL17" i="4" s="1"/>
  <c r="AK13" i="4"/>
  <c r="AL13" i="4" s="1"/>
  <c r="AK510" i="4"/>
  <c r="AL510" i="4" s="1"/>
  <c r="AK446" i="4"/>
  <c r="AL446" i="4" s="1"/>
  <c r="AK432" i="4"/>
  <c r="AL432" i="4" s="1"/>
  <c r="AK391" i="4"/>
  <c r="AL391" i="4" s="1"/>
  <c r="AK343" i="4"/>
  <c r="AL343" i="4" s="1"/>
  <c r="AK137" i="4"/>
  <c r="AL137" i="4" s="1"/>
  <c r="V595" i="4"/>
  <c r="AK385" i="4" l="1"/>
  <c r="AL385" i="4" s="1"/>
  <c r="AK353" i="4"/>
  <c r="AL353" i="4" s="1"/>
  <c r="AK364" i="4"/>
  <c r="AL364" i="4" s="1"/>
  <c r="AI604" i="4"/>
  <c r="AJ604" i="4" s="1"/>
  <c r="AJ603" i="4"/>
  <c r="AL603" i="4" s="1"/>
  <c r="AK424" i="4"/>
  <c r="AL424" i="4" s="1"/>
  <c r="AK324" i="4"/>
  <c r="AL324" i="4" s="1"/>
  <c r="AK442" i="4"/>
  <c r="AL442" i="4" s="1"/>
  <c r="AK425" i="4"/>
  <c r="AL425" i="4" s="1"/>
  <c r="AK369" i="4"/>
  <c r="AL369" i="4" s="1"/>
  <c r="AK360" i="4"/>
  <c r="AL360" i="4" s="1"/>
  <c r="AK450" i="4"/>
  <c r="AL450" i="4" s="1"/>
  <c r="AK461" i="4"/>
  <c r="AL461" i="4" s="1"/>
  <c r="AK206" i="4"/>
  <c r="AL206" i="4" s="1"/>
  <c r="AK252" i="4"/>
  <c r="AL252" i="4" s="1"/>
  <c r="AK276" i="4"/>
  <c r="AL276" i="4" s="1"/>
  <c r="AK306" i="4"/>
  <c r="AL306" i="4" s="1"/>
  <c r="AK417" i="4"/>
  <c r="AL417" i="4" s="1"/>
  <c r="AK341" i="4"/>
  <c r="AL341" i="4" s="1"/>
  <c r="AK373" i="4"/>
  <c r="AL373" i="4" s="1"/>
  <c r="AK340" i="4"/>
  <c r="AL340" i="4" s="1"/>
  <c r="AK441" i="4"/>
  <c r="AL441" i="4" s="1"/>
  <c r="AK456" i="4"/>
  <c r="AL456" i="4" s="1"/>
  <c r="AI595" i="4"/>
  <c r="AI605" i="4" s="1"/>
  <c r="AK25" i="4"/>
  <c r="AL25" i="4" s="1"/>
  <c r="AK65" i="4"/>
  <c r="AL65" i="4" s="1"/>
  <c r="AK229" i="4"/>
  <c r="AL229" i="4" s="1"/>
  <c r="AK285" i="4"/>
  <c r="AL285" i="4" s="1"/>
  <c r="AK59" i="4"/>
  <c r="AL59" i="4" s="1"/>
  <c r="AK259" i="4"/>
  <c r="AL259" i="4" s="1"/>
  <c r="AK14" i="4"/>
  <c r="AL14" i="4" s="1"/>
  <c r="AK100" i="4"/>
  <c r="AL100" i="4" s="1"/>
  <c r="AK147" i="4"/>
  <c r="AL147" i="4" s="1"/>
  <c r="AK171" i="4"/>
  <c r="AL171" i="4" s="1"/>
  <c r="AK299" i="4"/>
  <c r="AL299" i="4" s="1"/>
  <c r="AK466" i="4"/>
  <c r="AL466" i="4" s="1"/>
  <c r="AK263" i="4"/>
  <c r="AL263" i="4" s="1"/>
  <c r="AK26" i="4"/>
  <c r="AL26" i="4" s="1"/>
  <c r="AK305" i="4"/>
  <c r="AL305" i="4" s="1"/>
  <c r="AK144" i="4"/>
  <c r="AL144" i="4" s="1"/>
  <c r="AK170" i="4"/>
  <c r="AL170" i="4" s="1"/>
  <c r="AK196" i="4"/>
  <c r="AL196" i="4" s="1"/>
  <c r="AK212" i="4"/>
  <c r="AL212" i="4" s="1"/>
  <c r="AK242" i="4"/>
  <c r="AL242" i="4" s="1"/>
  <c r="AK270" i="4"/>
  <c r="AL270" i="4" s="1"/>
  <c r="AK284" i="4"/>
  <c r="AL284" i="4" s="1"/>
  <c r="AK318" i="4"/>
  <c r="AL318" i="4" s="1"/>
  <c r="AK401" i="4"/>
  <c r="AL401" i="4" s="1"/>
  <c r="AK437" i="4"/>
  <c r="AL437" i="4" s="1"/>
  <c r="AK357" i="4"/>
  <c r="AL357" i="4" s="1"/>
  <c r="AK465" i="4"/>
  <c r="AL465" i="4" s="1"/>
  <c r="AK332" i="4"/>
  <c r="AL332" i="4" s="1"/>
  <c r="AK414" i="4"/>
  <c r="AL414" i="4" s="1"/>
  <c r="AK449" i="4"/>
  <c r="AL449" i="4" s="1"/>
  <c r="AK479" i="4"/>
  <c r="AL479" i="4" s="1"/>
  <c r="AL604" i="4"/>
  <c r="AJ605" i="4" l="1"/>
  <c r="AL605" i="4" s="1"/>
  <c r="AL568" i="4"/>
  <c r="AJ595" i="4"/>
  <c r="AK590" i="4" l="1"/>
  <c r="AL590" i="4" s="1"/>
  <c r="AK591" i="4"/>
  <c r="AL591" i="4" s="1"/>
  <c r="AK575" i="4"/>
  <c r="AL575" i="4" s="1"/>
  <c r="AK581" i="4"/>
  <c r="AL581" i="4" s="1"/>
  <c r="AK580" i="4"/>
  <c r="AL580" i="4" s="1"/>
  <c r="AK574" i="4"/>
  <c r="AL574" i="4" s="1"/>
  <c r="AK577" i="4"/>
  <c r="AL577" i="4" s="1"/>
  <c r="AK584" i="4"/>
  <c r="AL584" i="4" s="1"/>
  <c r="AK582" i="4"/>
  <c r="AL582" i="4" s="1"/>
  <c r="AK583" i="4"/>
  <c r="AL583" i="4" s="1"/>
  <c r="AK589" i="4"/>
  <c r="AL589" i="4" s="1"/>
  <c r="AK573" i="4"/>
  <c r="AL573" i="4" s="1"/>
  <c r="AK576" i="4"/>
  <c r="AL576" i="4" s="1"/>
  <c r="AK585" i="4"/>
  <c r="AL585" i="4" s="1"/>
  <c r="AK592" i="4"/>
  <c r="AL592" i="4" s="1"/>
  <c r="AK586" i="4"/>
  <c r="AL586" i="4" s="1"/>
  <c r="AK587" i="4"/>
  <c r="AL587" i="4" s="1"/>
  <c r="AK578" i="4"/>
  <c r="AL578" i="4" s="1"/>
  <c r="AK579" i="4"/>
  <c r="AL579" i="4" s="1"/>
  <c r="AK588" i="4"/>
  <c r="AL588" i="4" s="1"/>
  <c r="AL595" i="4" l="1"/>
  <c r="AL597" i="4" s="1"/>
  <c r="AL7" i="4" s="1"/>
  <c r="AM592" i="4" l="1"/>
  <c r="AN592" i="4" s="1"/>
  <c r="AM432" i="4"/>
  <c r="AN432" i="4" s="1"/>
  <c r="AM323" i="4"/>
  <c r="AN323" i="4" s="1"/>
  <c r="AM536" i="4"/>
  <c r="AN536" i="4" s="1"/>
  <c r="AM283" i="4"/>
  <c r="AN283" i="4" s="1"/>
  <c r="AM378" i="4"/>
  <c r="AN378" i="4" s="1"/>
  <c r="AM76" i="4"/>
  <c r="AN76" i="4" s="1"/>
  <c r="AM494" i="4"/>
  <c r="AN494" i="4" s="1"/>
  <c r="AM343" i="4"/>
  <c r="AN343" i="4" s="1"/>
  <c r="AM286" i="4"/>
  <c r="AN286" i="4" s="1"/>
  <c r="AM113" i="4"/>
  <c r="AN113" i="4" s="1"/>
  <c r="AM351" i="4"/>
  <c r="AN351" i="4" s="1"/>
  <c r="AM95" i="4"/>
  <c r="AN95" i="4" s="1"/>
  <c r="AM162" i="4"/>
  <c r="AN162" i="4" s="1"/>
  <c r="AM454" i="4"/>
  <c r="AN454" i="4" s="1"/>
  <c r="AM422" i="4"/>
  <c r="AN422" i="4" s="1"/>
  <c r="AM537" i="4"/>
  <c r="AN537" i="4" s="1"/>
  <c r="AM355" i="4"/>
  <c r="AN355" i="4" s="1"/>
  <c r="AM324" i="4"/>
  <c r="AN324" i="4" s="1"/>
  <c r="AM552" i="4"/>
  <c r="AN552" i="4" s="1"/>
  <c r="AM435" i="4"/>
  <c r="AN435" i="4" s="1"/>
  <c r="AM416" i="4"/>
  <c r="AN416" i="4" s="1"/>
  <c r="AM531" i="4"/>
  <c r="AN531" i="4" s="1"/>
  <c r="AM195" i="4"/>
  <c r="AN195" i="4" s="1"/>
  <c r="AM373" i="4"/>
  <c r="AN373" i="4" s="1"/>
  <c r="AM52" i="4"/>
  <c r="AN52" i="4" s="1"/>
  <c r="AM516" i="4"/>
  <c r="AN516" i="4" s="1"/>
  <c r="AM301" i="4"/>
  <c r="AN301" i="4" s="1"/>
  <c r="AM92" i="4"/>
  <c r="AN92" i="4" s="1"/>
  <c r="AM74" i="4"/>
  <c r="AN74" i="4" s="1"/>
  <c r="AM228" i="4"/>
  <c r="AN228" i="4" s="1"/>
  <c r="AM368" i="4"/>
  <c r="AN368" i="4" s="1"/>
  <c r="AM263" i="4"/>
  <c r="AN263" i="4" s="1"/>
  <c r="AM360" i="4"/>
  <c r="AN360" i="4" s="1"/>
  <c r="AM245" i="4"/>
  <c r="AN245" i="4" s="1"/>
  <c r="AM230" i="4"/>
  <c r="AN230" i="4" s="1"/>
  <c r="AM33" i="4"/>
  <c r="AN33" i="4" s="1"/>
  <c r="AM185" i="4"/>
  <c r="AN185" i="4" s="1"/>
  <c r="AM117" i="4"/>
  <c r="AN117" i="4" s="1"/>
  <c r="AM215" i="4"/>
  <c r="AN215" i="4" s="1"/>
  <c r="AM410" i="4"/>
  <c r="AN410" i="4" s="1"/>
  <c r="AM101" i="4"/>
  <c r="AN101" i="4" s="1"/>
  <c r="AM361" i="4"/>
  <c r="AN361" i="4" s="1"/>
  <c r="AM249" i="4"/>
  <c r="AN249" i="4" s="1"/>
  <c r="AM64" i="4"/>
  <c r="AN64" i="4" s="1"/>
  <c r="AM436" i="4"/>
  <c r="AN436" i="4" s="1"/>
  <c r="AM210" i="4"/>
  <c r="AN210" i="4" s="1"/>
  <c r="AM451" i="4"/>
  <c r="AN451" i="4" s="1"/>
  <c r="AM463" i="4"/>
  <c r="AN463" i="4" s="1"/>
  <c r="AM559" i="4"/>
  <c r="AN559" i="4" s="1"/>
  <c r="AM321" i="4"/>
  <c r="AN321" i="4" s="1"/>
  <c r="AM488" i="4"/>
  <c r="AN488" i="4" s="1"/>
  <c r="AM198" i="4"/>
  <c r="AN198" i="4" s="1"/>
  <c r="AM365" i="4"/>
  <c r="AN365" i="4" s="1"/>
  <c r="AM512" i="4"/>
  <c r="AN512" i="4" s="1"/>
  <c r="AM564" i="4"/>
  <c r="AN564" i="4" s="1"/>
  <c r="AM102" i="4"/>
  <c r="AN102" i="4" s="1"/>
  <c r="AM456" i="4"/>
  <c r="AN456" i="4" s="1"/>
  <c r="AM167" i="4"/>
  <c r="AN167" i="4" s="1"/>
  <c r="AM164" i="4"/>
  <c r="AN164" i="4" s="1"/>
  <c r="AM211" i="4"/>
  <c r="AN211" i="4" s="1"/>
  <c r="AM173" i="4"/>
  <c r="AN173" i="4" s="1"/>
  <c r="AM131" i="4"/>
  <c r="AN131" i="4" s="1"/>
  <c r="AM272" i="4"/>
  <c r="AN272" i="4" s="1"/>
  <c r="AM400" i="4"/>
  <c r="AN400" i="4" s="1"/>
  <c r="AM270" i="4"/>
  <c r="AN270" i="4" s="1"/>
  <c r="AM84" i="4"/>
  <c r="AN84" i="4" s="1"/>
  <c r="AM390" i="4"/>
  <c r="AN390" i="4" s="1"/>
  <c r="AM96" i="4"/>
  <c r="AN96" i="4" s="1"/>
  <c r="AM110" i="4"/>
  <c r="AN110" i="4" s="1"/>
  <c r="AM221" i="4"/>
  <c r="AN221" i="4" s="1"/>
  <c r="AM231" i="4"/>
  <c r="AN231" i="4" s="1"/>
  <c r="AM337" i="4"/>
  <c r="AN337" i="4" s="1"/>
  <c r="AM558" i="4"/>
  <c r="AN558" i="4" s="1"/>
  <c r="AM357" i="4"/>
  <c r="AN357" i="4" s="1"/>
  <c r="AM294" i="4"/>
  <c r="AN294" i="4" s="1"/>
  <c r="AM149" i="4"/>
  <c r="AN149" i="4" s="1"/>
  <c r="AM208" i="4"/>
  <c r="AN208" i="4" s="1"/>
  <c r="AM12" i="4"/>
  <c r="AN12" i="4" s="1"/>
  <c r="AM250" i="4"/>
  <c r="AN250" i="4" s="1"/>
  <c r="AM511" i="4"/>
  <c r="AN511" i="4" s="1"/>
  <c r="AM31" i="4"/>
  <c r="AN31" i="4" s="1"/>
  <c r="AM158" i="4"/>
  <c r="AN158" i="4" s="1"/>
  <c r="AM273" i="4"/>
  <c r="AN273" i="4" s="1"/>
  <c r="AM146" i="4"/>
  <c r="AN146" i="4" s="1"/>
  <c r="AM500" i="4"/>
  <c r="AN500" i="4" s="1"/>
  <c r="AM317" i="4"/>
  <c r="AN317" i="4" s="1"/>
  <c r="AM480" i="4"/>
  <c r="AN480" i="4" s="1"/>
  <c r="AM103" i="4"/>
  <c r="AN103" i="4" s="1"/>
  <c r="AM165" i="4"/>
  <c r="AN165" i="4" s="1"/>
  <c r="AM489" i="4"/>
  <c r="AN489" i="4" s="1"/>
  <c r="AM266" i="4"/>
  <c r="AN266" i="4" s="1"/>
  <c r="AM362" i="4"/>
  <c r="AN362" i="4" s="1"/>
  <c r="AM491" i="4"/>
  <c r="AN491" i="4" s="1"/>
  <c r="AM67" i="4"/>
  <c r="AN67" i="4" s="1"/>
  <c r="AM219" i="4"/>
  <c r="AN219" i="4" s="1"/>
  <c r="AM184" i="4"/>
  <c r="AN184" i="4" s="1"/>
  <c r="AM268" i="4"/>
  <c r="AN268" i="4" s="1"/>
  <c r="AM495" i="4"/>
  <c r="AN495" i="4" s="1"/>
  <c r="AM264" i="4"/>
  <c r="AN264" i="4" s="1"/>
  <c r="AM203" i="4"/>
  <c r="AN203" i="4" s="1"/>
  <c r="AM56" i="4"/>
  <c r="AN56" i="4" s="1"/>
  <c r="AM202" i="4"/>
  <c r="AN202" i="4" s="1"/>
  <c r="AM460" i="4"/>
  <c r="AN460" i="4" s="1"/>
  <c r="AM212" i="4"/>
  <c r="AN212" i="4" s="1"/>
  <c r="AM112" i="4"/>
  <c r="AN112" i="4" s="1"/>
  <c r="AM312" i="4"/>
  <c r="AN312" i="4" s="1"/>
  <c r="AM543" i="4"/>
  <c r="AN543" i="4" s="1"/>
  <c r="AM141" i="4"/>
  <c r="AN141" i="4" s="1"/>
  <c r="AM29" i="4"/>
  <c r="AN29" i="4" s="1"/>
  <c r="AM469" i="4"/>
  <c r="AN469" i="4" s="1"/>
  <c r="AM394" i="4"/>
  <c r="AN394" i="4" s="1"/>
  <c r="AM85" i="4"/>
  <c r="AN85" i="4" s="1"/>
  <c r="AM457" i="4"/>
  <c r="AN457" i="4" s="1"/>
  <c r="AM233" i="4"/>
  <c r="AN233" i="4" s="1"/>
  <c r="AM48" i="4"/>
  <c r="AN48" i="4" s="1"/>
  <c r="AM243" i="4"/>
  <c r="AN243" i="4" s="1"/>
  <c r="AM194" i="4"/>
  <c r="AN194" i="4" s="1"/>
  <c r="AM349" i="4"/>
  <c r="AN349" i="4" s="1"/>
  <c r="AM509" i="4"/>
  <c r="AN509" i="4" s="1"/>
  <c r="AM562" i="4"/>
  <c r="AN562" i="4" s="1"/>
  <c r="AM58" i="4"/>
  <c r="AN58" i="4" s="1"/>
  <c r="AM461" i="4"/>
  <c r="AN461" i="4" s="1"/>
  <c r="AM186" i="4"/>
  <c r="AN186" i="4" s="1"/>
  <c r="AM333" i="4"/>
  <c r="AN333" i="4" s="1"/>
  <c r="AM490" i="4"/>
  <c r="AN490" i="4" s="1"/>
  <c r="AM555" i="4"/>
  <c r="AN555" i="4" s="1"/>
  <c r="AM387" i="4"/>
  <c r="AN387" i="4" s="1"/>
  <c r="AM442" i="4"/>
  <c r="AN442" i="4" s="1"/>
  <c r="AM145" i="4"/>
  <c r="AN145" i="4" s="1"/>
  <c r="AM140" i="4"/>
  <c r="AN140" i="4" s="1"/>
  <c r="AM87" i="4"/>
  <c r="AN87" i="4" s="1"/>
  <c r="AM161" i="4"/>
  <c r="AN161" i="4" s="1"/>
  <c r="AM447" i="4"/>
  <c r="AN447" i="4" s="1"/>
  <c r="AM258" i="4"/>
  <c r="AN258" i="4" s="1"/>
  <c r="AM356" i="4"/>
  <c r="AN356" i="4" s="1"/>
  <c r="AM483" i="4"/>
  <c r="AN483" i="4" s="1"/>
  <c r="AM285" i="4"/>
  <c r="AN285" i="4" s="1"/>
  <c r="AM242" i="4"/>
  <c r="AN242" i="4" s="1"/>
  <c r="AM326" i="4"/>
  <c r="AN326" i="4" s="1"/>
  <c r="AM549" i="4"/>
  <c r="AN549" i="4" s="1"/>
  <c r="AM437" i="4"/>
  <c r="AN437" i="4" s="1"/>
  <c r="AM107" i="4"/>
  <c r="AN107" i="4" s="1"/>
  <c r="AM354" i="4"/>
  <c r="AN354" i="4" s="1"/>
  <c r="AM265" i="4"/>
  <c r="AN265" i="4" s="1"/>
  <c r="AM75" i="4"/>
  <c r="AN75" i="4" s="1"/>
  <c r="AM505" i="4"/>
  <c r="AN505" i="4" s="1"/>
  <c r="AM106" i="4"/>
  <c r="AN106" i="4" s="1"/>
  <c r="AM338" i="4"/>
  <c r="AN338" i="4" s="1"/>
  <c r="AM65" i="4"/>
  <c r="AN65" i="4" s="1"/>
  <c r="AM91" i="4"/>
  <c r="AN91" i="4" s="1"/>
  <c r="AM532" i="4"/>
  <c r="AN532" i="4" s="1"/>
  <c r="AM335" i="4"/>
  <c r="AN335" i="4" s="1"/>
  <c r="AM389" i="4"/>
  <c r="AN389" i="4" s="1"/>
  <c r="AM557" i="4"/>
  <c r="AN557" i="4" s="1"/>
  <c r="AM252" i="4"/>
  <c r="AN252" i="4" s="1"/>
  <c r="AM77" i="4"/>
  <c r="AN77" i="4" s="1"/>
  <c r="AM98" i="4"/>
  <c r="AN98" i="4" s="1"/>
  <c r="AM520" i="4"/>
  <c r="AN520" i="4" s="1"/>
  <c r="AM182" i="4"/>
  <c r="AN182" i="4" s="1"/>
  <c r="AM329" i="4"/>
  <c r="AN329" i="4" s="1"/>
  <c r="AM477" i="4"/>
  <c r="AN477" i="4" s="1"/>
  <c r="AM127" i="4"/>
  <c r="AN127" i="4" s="1"/>
  <c r="AM38" i="4"/>
  <c r="AN38" i="4" s="1"/>
  <c r="AM526" i="4"/>
  <c r="AN526" i="4" s="1"/>
  <c r="AM367" i="4"/>
  <c r="AN367" i="4" s="1"/>
  <c r="AM261" i="4"/>
  <c r="AN261" i="4" s="1"/>
  <c r="AM485" i="4"/>
  <c r="AN485" i="4" s="1"/>
  <c r="AM153" i="4"/>
  <c r="AN153" i="4" s="1"/>
  <c r="AM248" i="4"/>
  <c r="AN248" i="4" s="1"/>
  <c r="AM546" i="4"/>
  <c r="AN546" i="4" s="1"/>
  <c r="AM305" i="4"/>
  <c r="AN305" i="4" s="1"/>
  <c r="AM575" i="4"/>
  <c r="AN575" i="4" s="1"/>
  <c r="AM579" i="4"/>
  <c r="AN579" i="4" s="1"/>
  <c r="AM573" i="4"/>
  <c r="AN573" i="4" s="1"/>
  <c r="AM581" i="4"/>
  <c r="AN581" i="4" s="1"/>
  <c r="AM589" i="4"/>
  <c r="AN589" i="4" s="1"/>
  <c r="AM583" i="4"/>
  <c r="AN583" i="4" s="1"/>
  <c r="AM347" i="4"/>
  <c r="AN347" i="4" s="1"/>
  <c r="AM227" i="4"/>
  <c r="AN227" i="4" s="1"/>
  <c r="AM535" i="4"/>
  <c r="AN535" i="4" s="1"/>
  <c r="AM21" i="4"/>
  <c r="AN21" i="4" s="1"/>
  <c r="AM331" i="4"/>
  <c r="AN331" i="4" s="1"/>
  <c r="AM304" i="4"/>
  <c r="AN304" i="4" s="1"/>
  <c r="AM540" i="4"/>
  <c r="AN540" i="4" s="1"/>
  <c r="AM385" i="4"/>
  <c r="AN385" i="4" s="1"/>
  <c r="AM298" i="4"/>
  <c r="AN298" i="4" s="1"/>
  <c r="AM518" i="4"/>
  <c r="AN518" i="4" s="1"/>
  <c r="AM306" i="4"/>
  <c r="AN306" i="4" s="1"/>
  <c r="AM251" i="4"/>
  <c r="AN251" i="4" s="1"/>
  <c r="AM24" i="4"/>
  <c r="AN24" i="4" s="1"/>
  <c r="AM178" i="4"/>
  <c r="AN178" i="4" s="1"/>
  <c r="AM25" i="4"/>
  <c r="AN25" i="4" s="1"/>
  <c r="AM150" i="4"/>
  <c r="AN150" i="4" s="1"/>
  <c r="AM550" i="4"/>
  <c r="AN550" i="4" s="1"/>
  <c r="AM66" i="4"/>
  <c r="AN66" i="4" s="1"/>
  <c r="AM190" i="4"/>
  <c r="AN190" i="4" s="1"/>
  <c r="AM26" i="4"/>
  <c r="AN26" i="4" s="1"/>
  <c r="AM527" i="4"/>
  <c r="AN527" i="4" s="1"/>
  <c r="AM41" i="4"/>
  <c r="AN41" i="4" s="1"/>
  <c r="AM287" i="4"/>
  <c r="AN287" i="4" s="1"/>
  <c r="AM73" i="4"/>
  <c r="AN73" i="4" s="1"/>
  <c r="AM420" i="4"/>
  <c r="AN420" i="4" s="1"/>
  <c r="AM350" i="4"/>
  <c r="AN350" i="4" s="1"/>
  <c r="AM322" i="4"/>
  <c r="AN322" i="4" s="1"/>
  <c r="AM16" i="4"/>
  <c r="AN16" i="4" s="1"/>
  <c r="AM172" i="4"/>
  <c r="AN172" i="4" s="1"/>
  <c r="AM433" i="4"/>
  <c r="AN433" i="4" s="1"/>
  <c r="AM453" i="4"/>
  <c r="AN453" i="4" s="1"/>
  <c r="AM159" i="4"/>
  <c r="AN159" i="4" s="1"/>
  <c r="AM23" i="4"/>
  <c r="AN23" i="4" s="1"/>
  <c r="AM241" i="4"/>
  <c r="AN241" i="4" s="1"/>
  <c r="AM348" i="4"/>
  <c r="AN348" i="4" s="1"/>
  <c r="AM225" i="4"/>
  <c r="AN225" i="4" s="1"/>
  <c r="AM430" i="4"/>
  <c r="AN430" i="4" s="1"/>
  <c r="AM240" i="4"/>
  <c r="AN240" i="4" s="1"/>
  <c r="AM220" i="4"/>
  <c r="AN220" i="4" s="1"/>
  <c r="AM519" i="4"/>
  <c r="AN519" i="4" s="1"/>
  <c r="AM446" i="4"/>
  <c r="AN446" i="4" s="1"/>
  <c r="AM395" i="4"/>
  <c r="AN395" i="4" s="1"/>
  <c r="AM313" i="4"/>
  <c r="AN313" i="4" s="1"/>
  <c r="AM380" i="4"/>
  <c r="AN380" i="4" s="1"/>
  <c r="AM279" i="4"/>
  <c r="AN279" i="4" s="1"/>
  <c r="AM339" i="4"/>
  <c r="AN339" i="4" s="1"/>
  <c r="AM374" i="4"/>
  <c r="AN374" i="4" s="1"/>
  <c r="AM199" i="4"/>
  <c r="AN199" i="4" s="1"/>
  <c r="AM407" i="4"/>
  <c r="AN407" i="4" s="1"/>
  <c r="AM121" i="4"/>
  <c r="AN121" i="4" s="1"/>
  <c r="AM115" i="4"/>
  <c r="AN115" i="4" s="1"/>
  <c r="AM482" i="4"/>
  <c r="AN482" i="4" s="1"/>
  <c r="AM541" i="4"/>
  <c r="AN541" i="4" s="1"/>
  <c r="AM332" i="4"/>
  <c r="AN332" i="4" s="1"/>
  <c r="AM147" i="4"/>
  <c r="AN147" i="4" s="1"/>
  <c r="AM216" i="4"/>
  <c r="AN216" i="4" s="1"/>
  <c r="AM232" i="4"/>
  <c r="AN232" i="4" s="1"/>
  <c r="AM128" i="4"/>
  <c r="AN128" i="4" s="1"/>
  <c r="AM530" i="4"/>
  <c r="AN530" i="4" s="1"/>
  <c r="AM284" i="4"/>
  <c r="AN284" i="4" s="1"/>
  <c r="AM345" i="4"/>
  <c r="AN345" i="4" s="1"/>
  <c r="AM455" i="4"/>
  <c r="AN455" i="4" s="1"/>
  <c r="AM340" i="4"/>
  <c r="AN340" i="4" s="1"/>
  <c r="AM116" i="4"/>
  <c r="AN116" i="4" s="1"/>
  <c r="AM282" i="4"/>
  <c r="AN282" i="4" s="1"/>
  <c r="AM521" i="4"/>
  <c r="AN521" i="4" s="1"/>
  <c r="AM226" i="4"/>
  <c r="AN226" i="4" s="1"/>
  <c r="AM160" i="4"/>
  <c r="AN160" i="4" s="1"/>
  <c r="AM39" i="4"/>
  <c r="AN39" i="4" s="1"/>
  <c r="AM377" i="4"/>
  <c r="AN377" i="4" s="1"/>
  <c r="AM566" i="4"/>
  <c r="AN566" i="4" s="1"/>
  <c r="AM586" i="4"/>
  <c r="AN586" i="4" s="1"/>
  <c r="AM590" i="4"/>
  <c r="AN590" i="4" s="1"/>
  <c r="AM478" i="4"/>
  <c r="AN478" i="4" s="1"/>
  <c r="AM89" i="4"/>
  <c r="AN89" i="4" s="1"/>
  <c r="AM292" i="4"/>
  <c r="AN292" i="4" s="1"/>
  <c r="AM196" i="4"/>
  <c r="AN196" i="4" s="1"/>
  <c r="AM289" i="4"/>
  <c r="AN289" i="4" s="1"/>
  <c r="AM43" i="4"/>
  <c r="AN43" i="4" s="1"/>
  <c r="AM472" i="4"/>
  <c r="AN472" i="4" s="1"/>
  <c r="AM47" i="4"/>
  <c r="AN47" i="4" s="1"/>
  <c r="AM34" i="4"/>
  <c r="AN34" i="4" s="1"/>
  <c r="AM197" i="4"/>
  <c r="AN197" i="4" s="1"/>
  <c r="AM277" i="4"/>
  <c r="AN277" i="4" s="1"/>
  <c r="AM42" i="4"/>
  <c r="AN42" i="4" s="1"/>
  <c r="AM498" i="4"/>
  <c r="AN498" i="4" s="1"/>
  <c r="AM108" i="4"/>
  <c r="AN108" i="4" s="1"/>
  <c r="AM151" i="4"/>
  <c r="AN151" i="4" s="1"/>
  <c r="AM398" i="4"/>
  <c r="AN398" i="4" s="1"/>
  <c r="AM124" i="4"/>
  <c r="AN124" i="4" s="1"/>
  <c r="AM319" i="4"/>
  <c r="AN319" i="4" s="1"/>
  <c r="AM299" i="4"/>
  <c r="AN299" i="4" s="1"/>
  <c r="AM192" i="4"/>
  <c r="AN192" i="4" s="1"/>
  <c r="AM419" i="4"/>
  <c r="AN419" i="4" s="1"/>
  <c r="AM330" i="4"/>
  <c r="AN330" i="4" s="1"/>
  <c r="AM501" i="4"/>
  <c r="AN501" i="4" s="1"/>
  <c r="AM274" i="4"/>
  <c r="AN274" i="4" s="1"/>
  <c r="AM126" i="4"/>
  <c r="AN126" i="4" s="1"/>
  <c r="AM152" i="4"/>
  <c r="AN152" i="4" s="1"/>
  <c r="AM412" i="4"/>
  <c r="AN412" i="4" s="1"/>
  <c r="AM191" i="4"/>
  <c r="AN191" i="4" s="1"/>
  <c r="AM315" i="4"/>
  <c r="AN315" i="4" s="1"/>
  <c r="AM406" i="4"/>
  <c r="AN406" i="4" s="1"/>
  <c r="AM169" i="4"/>
  <c r="AN169" i="4" s="1"/>
  <c r="AM20" i="4"/>
  <c r="AN20" i="4" s="1"/>
  <c r="AM269" i="4"/>
  <c r="AN269" i="4" s="1"/>
  <c r="AM18" i="4"/>
  <c r="AN18" i="4" s="1"/>
  <c r="AM470" i="4"/>
  <c r="AN470" i="4" s="1"/>
  <c r="AM563" i="4"/>
  <c r="AN563" i="4" s="1"/>
  <c r="AM467" i="4"/>
  <c r="AN467" i="4" s="1"/>
  <c r="AM170" i="4"/>
  <c r="AN170" i="4" s="1"/>
  <c r="AM308" i="4"/>
  <c r="AN308" i="4" s="1"/>
  <c r="AM328" i="4"/>
  <c r="AN328" i="4" s="1"/>
  <c r="AM35" i="4"/>
  <c r="AN35" i="4" s="1"/>
  <c r="AM525" i="4"/>
  <c r="AN525" i="4" s="1"/>
  <c r="AM381" i="4"/>
  <c r="AN381" i="4" s="1"/>
  <c r="AM180" i="4"/>
  <c r="AN180" i="4" s="1"/>
  <c r="AM148" i="4"/>
  <c r="AN148" i="4" s="1"/>
  <c r="AM239" i="4"/>
  <c r="AN239" i="4" s="1"/>
  <c r="AM138" i="4"/>
  <c r="AN138" i="4" s="1"/>
  <c r="AM404" i="4"/>
  <c r="AN404" i="4" s="1"/>
  <c r="AM441" i="4"/>
  <c r="AN441" i="4" s="1"/>
  <c r="AM515" i="4"/>
  <c r="AN515" i="4" s="1"/>
  <c r="AM94" i="4"/>
  <c r="AN94" i="4" s="1"/>
  <c r="AM156" i="4"/>
  <c r="AN156" i="4" s="1"/>
  <c r="AM14" i="4"/>
  <c r="AN14" i="4" s="1"/>
  <c r="AM578" i="4"/>
  <c r="AN578" i="4" s="1"/>
  <c r="AM580" i="4"/>
  <c r="AN580" i="4" s="1"/>
  <c r="AM591" i="4"/>
  <c r="AN591" i="4" s="1"/>
  <c r="AM86" i="4"/>
  <c r="AN86" i="4" s="1"/>
  <c r="AM358" i="4"/>
  <c r="AN358" i="4" s="1"/>
  <c r="AM118" i="4"/>
  <c r="AN118" i="4" s="1"/>
  <c r="AM311" i="4"/>
  <c r="AN311" i="4" s="1"/>
  <c r="AM125" i="4"/>
  <c r="AN125" i="4" s="1"/>
  <c r="AM502" i="4"/>
  <c r="AN502" i="4" s="1"/>
  <c r="AM468" i="4"/>
  <c r="AN468" i="4" s="1"/>
  <c r="AM50" i="4"/>
  <c r="AN50" i="4" s="1"/>
  <c r="AM450" i="4"/>
  <c r="AN450" i="4" s="1"/>
  <c r="AM55" i="4"/>
  <c r="AN55" i="4" s="1"/>
  <c r="AM157" i="4"/>
  <c r="AN157" i="4" s="1"/>
  <c r="AM431" i="4"/>
  <c r="AN431" i="4" s="1"/>
  <c r="AM254" i="4"/>
  <c r="AN254" i="4" s="1"/>
  <c r="AM352" i="4"/>
  <c r="AN352" i="4" s="1"/>
  <c r="AM475" i="4"/>
  <c r="AN475" i="4" s="1"/>
  <c r="AM257" i="4"/>
  <c r="AN257" i="4" s="1"/>
  <c r="AM224" i="4"/>
  <c r="AN224" i="4" s="1"/>
  <c r="AM36" i="4"/>
  <c r="AN36" i="4" s="1"/>
  <c r="AM246" i="4"/>
  <c r="AN246" i="4" s="1"/>
  <c r="AM346" i="4"/>
  <c r="AN346" i="4" s="1"/>
  <c r="AM452" i="4"/>
  <c r="AN452" i="4" s="1"/>
  <c r="AM205" i="4"/>
  <c r="AN205" i="4" s="1"/>
  <c r="AM206" i="4"/>
  <c r="AN206" i="4" s="1"/>
  <c r="AM27" i="4"/>
  <c r="AN27" i="4" s="1"/>
  <c r="AM19" i="4"/>
  <c r="AN19" i="4" s="1"/>
  <c r="AM57" i="4"/>
  <c r="AN57" i="4" s="1"/>
  <c r="AM82" i="4"/>
  <c r="AN82" i="4" s="1"/>
  <c r="AM411" i="4"/>
  <c r="AN411" i="4" s="1"/>
  <c r="AM132" i="4"/>
  <c r="AN132" i="4" s="1"/>
  <c r="AM320" i="4"/>
  <c r="AN320" i="4" s="1"/>
  <c r="AM499" i="4"/>
  <c r="AN499" i="4" s="1"/>
  <c r="AM359" i="4"/>
  <c r="AN359" i="4" s="1"/>
  <c r="AM154" i="4"/>
  <c r="AN154" i="4" s="1"/>
  <c r="AM464" i="4"/>
  <c r="AN464" i="4" s="1"/>
  <c r="AM136" i="4"/>
  <c r="AN136" i="4" s="1"/>
  <c r="AM179" i="4"/>
  <c r="AN179" i="4" s="1"/>
  <c r="AM255" i="4"/>
  <c r="AN255" i="4" s="1"/>
  <c r="AM309" i="4"/>
  <c r="AN309" i="4" s="1"/>
  <c r="AM376" i="4"/>
  <c r="AN376" i="4" s="1"/>
  <c r="AM259" i="4"/>
  <c r="AN259" i="4" s="1"/>
  <c r="AM109" i="4"/>
  <c r="AN109" i="4" s="1"/>
  <c r="AM402" i="4"/>
  <c r="AN402" i="4" s="1"/>
  <c r="AM271" i="4"/>
  <c r="AN271" i="4" s="1"/>
  <c r="AM253" i="4"/>
  <c r="AN253" i="4" s="1"/>
  <c r="AM175" i="4"/>
  <c r="AN175" i="4" s="1"/>
  <c r="AM325" i="4"/>
  <c r="AN325" i="4" s="1"/>
  <c r="AM565" i="4"/>
  <c r="AN565" i="4" s="1"/>
  <c r="AM69" i="4"/>
  <c r="AN69" i="4" s="1"/>
  <c r="AM413" i="4"/>
  <c r="AN413" i="4" s="1"/>
  <c r="AM54" i="4"/>
  <c r="AN54" i="4" s="1"/>
  <c r="AM302" i="4"/>
  <c r="AN302" i="4" s="1"/>
  <c r="AM551" i="4"/>
  <c r="AN551" i="4" s="1"/>
  <c r="AM214" i="4"/>
  <c r="AN214" i="4" s="1"/>
  <c r="AM45" i="4"/>
  <c r="AN45" i="4" s="1"/>
  <c r="AM62" i="4"/>
  <c r="AN62" i="4" s="1"/>
  <c r="AM379" i="4"/>
  <c r="AN379" i="4" s="1"/>
  <c r="AM514" i="4"/>
  <c r="AN514" i="4" s="1"/>
  <c r="AM314" i="4"/>
  <c r="AN314" i="4" s="1"/>
  <c r="AM396" i="4"/>
  <c r="AN396" i="4" s="1"/>
  <c r="AM513" i="4"/>
  <c r="AN513" i="4" s="1"/>
  <c r="AM421" i="4"/>
  <c r="AN421" i="4" s="1"/>
  <c r="AM507" i="4"/>
  <c r="AN507" i="4" s="1"/>
  <c r="AM341" i="4"/>
  <c r="AN341" i="4" s="1"/>
  <c r="AM544" i="4"/>
  <c r="AN544" i="4" s="1"/>
  <c r="AM547" i="4"/>
  <c r="AN547" i="4" s="1"/>
  <c r="AM364" i="4"/>
  <c r="AN364" i="4" s="1"/>
  <c r="AM13" i="4"/>
  <c r="AN13" i="4" s="1"/>
  <c r="AM193" i="4"/>
  <c r="AN193" i="4" s="1"/>
  <c r="AM300" i="4"/>
  <c r="AN300" i="4" s="1"/>
  <c r="AM533" i="4"/>
  <c r="AN533" i="4" s="1"/>
  <c r="AM465" i="4"/>
  <c r="AN465" i="4" s="1"/>
  <c r="AM83" i="4"/>
  <c r="AN83" i="4" s="1"/>
  <c r="AM342" i="4"/>
  <c r="AN342" i="4" s="1"/>
  <c r="AM71" i="4"/>
  <c r="AN71" i="4" s="1"/>
  <c r="AM78" i="4"/>
  <c r="AN78" i="4" s="1"/>
  <c r="AM93" i="4"/>
  <c r="AN93" i="4" s="1"/>
  <c r="AM135" i="4"/>
  <c r="AN135" i="4" s="1"/>
  <c r="AM503" i="4"/>
  <c r="AN503" i="4" s="1"/>
  <c r="AM237" i="4"/>
  <c r="AN237" i="4" s="1"/>
  <c r="AM424" i="4"/>
  <c r="AN424" i="4" s="1"/>
  <c r="AM15" i="4"/>
  <c r="AN15" i="4" s="1"/>
  <c r="AM143" i="4"/>
  <c r="AN143" i="4" s="1"/>
  <c r="AM297" i="4"/>
  <c r="AN297" i="4" s="1"/>
  <c r="AM244" i="4"/>
  <c r="AN244" i="4" s="1"/>
  <c r="AM344" i="4"/>
  <c r="AN344" i="4" s="1"/>
  <c r="AM554" i="4"/>
  <c r="AN554" i="4" s="1"/>
  <c r="AM81" i="4"/>
  <c r="AN81" i="4" s="1"/>
  <c r="AM204" i="4"/>
  <c r="AN204" i="4" s="1"/>
  <c r="AM133" i="4"/>
  <c r="AN133" i="4" s="1"/>
  <c r="AM236" i="4"/>
  <c r="AN236" i="4" s="1"/>
  <c r="AM336" i="4"/>
  <c r="AN336" i="4" s="1"/>
  <c r="AM528" i="4"/>
  <c r="AN528" i="4" s="1"/>
  <c r="AM61" i="4"/>
  <c r="AN61" i="4" s="1"/>
  <c r="AM188" i="4"/>
  <c r="AN188" i="4" s="1"/>
  <c r="AM481" i="4"/>
  <c r="AN481" i="4" s="1"/>
  <c r="AM403" i="4"/>
  <c r="AN403" i="4" s="1"/>
  <c r="AM37" i="4"/>
  <c r="AN37" i="4" s="1"/>
  <c r="AM46" i="4"/>
  <c r="AN46" i="4" s="1"/>
  <c r="AM363" i="4"/>
  <c r="AN363" i="4" s="1"/>
  <c r="AM497" i="4"/>
  <c r="AN497" i="4" s="1"/>
  <c r="AM310" i="4"/>
  <c r="AN310" i="4" s="1"/>
  <c r="AM392" i="4"/>
  <c r="AN392" i="4" s="1"/>
  <c r="AM556" i="4"/>
  <c r="AN556" i="4" s="1"/>
  <c r="AM100" i="4"/>
  <c r="AN100" i="4" s="1"/>
  <c r="AM401" i="4"/>
  <c r="AN401" i="4" s="1"/>
  <c r="AM458" i="4"/>
  <c r="AN458" i="4" s="1"/>
  <c r="AM59" i="4"/>
  <c r="AN59" i="4" s="1"/>
  <c r="AM414" i="4"/>
  <c r="AN414" i="4" s="1"/>
  <c r="AM438" i="4"/>
  <c r="AN438" i="4" s="1"/>
  <c r="AM426" i="4"/>
  <c r="AN426" i="4" s="1"/>
  <c r="AM423" i="4"/>
  <c r="AN423" i="4" s="1"/>
  <c r="AM68" i="4"/>
  <c r="AN68" i="4" s="1"/>
  <c r="AM114" i="4"/>
  <c r="AN114" i="4" s="1"/>
  <c r="AM142" i="4"/>
  <c r="AN142" i="4" s="1"/>
  <c r="AM408" i="4"/>
  <c r="AN408" i="4" s="1"/>
  <c r="AM171" i="4"/>
  <c r="AN171" i="4" s="1"/>
  <c r="AM371" i="4"/>
  <c r="AN371" i="4" s="1"/>
  <c r="AM44" i="4"/>
  <c r="AN44" i="4" s="1"/>
  <c r="AM303" i="4"/>
  <c r="AN303" i="4" s="1"/>
  <c r="AM370" i="4"/>
  <c r="AN370" i="4" s="1"/>
  <c r="AM53" i="4"/>
  <c r="AN53" i="4" s="1"/>
  <c r="AM417" i="4"/>
  <c r="AN417" i="4" s="1"/>
  <c r="AM213" i="4"/>
  <c r="AN213" i="4" s="1"/>
  <c r="AM32" i="4"/>
  <c r="AN32" i="4" s="1"/>
  <c r="AM90" i="4"/>
  <c r="AN90" i="4" s="1"/>
  <c r="AM234" i="4"/>
  <c r="AN234" i="4" s="1"/>
  <c r="AM334" i="4"/>
  <c r="AN334" i="4" s="1"/>
  <c r="AM504" i="4"/>
  <c r="AN504" i="4" s="1"/>
  <c r="AM291" i="4"/>
  <c r="AN291" i="4" s="1"/>
  <c r="AM440" i="4"/>
  <c r="AN440" i="4" s="1"/>
  <c r="AM434" i="4"/>
  <c r="AN434" i="4" s="1"/>
  <c r="AM120" i="4"/>
  <c r="AN120" i="4" s="1"/>
  <c r="AM375" i="4"/>
  <c r="AN375" i="4" s="1"/>
  <c r="AM105" i="4"/>
  <c r="AN105" i="4" s="1"/>
  <c r="AM79" i="4"/>
  <c r="AN79" i="4" s="1"/>
  <c r="AM443" i="4"/>
  <c r="AN443" i="4" s="1"/>
  <c r="AM524" i="4"/>
  <c r="AN524" i="4" s="1"/>
  <c r="AM318" i="4"/>
  <c r="AN318" i="4" s="1"/>
  <c r="AM584" i="4"/>
  <c r="AN584" i="4" s="1"/>
  <c r="AM577" i="4"/>
  <c r="AN577" i="4" s="1"/>
  <c r="AM119" i="4"/>
  <c r="AN119" i="4" s="1"/>
  <c r="AM506" i="4"/>
  <c r="AN506" i="4" s="1"/>
  <c r="AM278" i="4"/>
  <c r="AN278" i="4" s="1"/>
  <c r="AM260" i="4"/>
  <c r="AN260" i="4" s="1"/>
  <c r="AM200" i="4"/>
  <c r="AN200" i="4" s="1"/>
  <c r="AM30" i="4"/>
  <c r="AN30" i="4" s="1"/>
  <c r="AM439" i="4"/>
  <c r="AN439" i="4" s="1"/>
  <c r="AM388" i="4"/>
  <c r="AN388" i="4" s="1"/>
  <c r="AM88" i="4"/>
  <c r="AN88" i="4" s="1"/>
  <c r="AM111" i="4"/>
  <c r="AN111" i="4" s="1"/>
  <c r="AM382" i="4"/>
  <c r="AN382" i="4" s="1"/>
  <c r="AM486" i="4"/>
  <c r="AN486" i="4" s="1"/>
  <c r="AM70" i="4"/>
  <c r="AN70" i="4" s="1"/>
  <c r="AM201" i="4"/>
  <c r="AN201" i="4" s="1"/>
  <c r="AM207" i="4"/>
  <c r="AN207" i="4" s="1"/>
  <c r="AM548" i="4"/>
  <c r="AN548" i="4" s="1"/>
  <c r="AM256" i="4"/>
  <c r="AN256" i="4" s="1"/>
  <c r="AM393" i="4"/>
  <c r="AN393" i="4" s="1"/>
  <c r="AM40" i="4"/>
  <c r="AN40" i="4" s="1"/>
  <c r="AM493" i="4"/>
  <c r="AN493" i="4" s="1"/>
  <c r="AM60" i="4"/>
  <c r="AN60" i="4" s="1"/>
  <c r="AM209" i="4"/>
  <c r="AN209" i="4" s="1"/>
  <c r="AM386" i="4"/>
  <c r="AN386" i="4" s="1"/>
  <c r="AM122" i="4"/>
  <c r="AN122" i="4" s="1"/>
  <c r="AM163" i="4"/>
  <c r="AN163" i="4" s="1"/>
  <c r="AM510" i="4"/>
  <c r="AN510" i="4" s="1"/>
  <c r="AM129" i="4"/>
  <c r="AN129" i="4" s="1"/>
  <c r="AM123" i="4"/>
  <c r="AN123" i="4" s="1"/>
  <c r="AM538" i="4"/>
  <c r="AN538" i="4" s="1"/>
  <c r="AM545" i="4"/>
  <c r="AN545" i="4" s="1"/>
  <c r="AM49" i="4"/>
  <c r="AN49" i="4" s="1"/>
  <c r="AM366" i="4"/>
  <c r="AN366" i="4" s="1"/>
  <c r="AM247" i="4"/>
  <c r="AN247" i="4" s="1"/>
  <c r="AM275" i="4"/>
  <c r="AN275" i="4" s="1"/>
  <c r="AM229" i="4"/>
  <c r="AN229" i="4" s="1"/>
  <c r="AM462" i="4"/>
  <c r="AN462" i="4" s="1"/>
  <c r="AM183" i="4"/>
  <c r="AN183" i="4" s="1"/>
  <c r="AM11" i="4"/>
  <c r="AN11" i="4" s="1"/>
  <c r="AM176" i="4"/>
  <c r="AN176" i="4" s="1"/>
  <c r="AM187" i="4"/>
  <c r="AN187" i="4" s="1"/>
  <c r="AM296" i="4"/>
  <c r="AN296" i="4" s="1"/>
  <c r="AM542" i="4"/>
  <c r="AN542" i="4" s="1"/>
  <c r="AM288" i="4"/>
  <c r="AN288" i="4" s="1"/>
  <c r="AM290" i="4"/>
  <c r="AN290" i="4" s="1"/>
  <c r="AM508" i="4"/>
  <c r="AN508" i="4" s="1"/>
  <c r="AM280" i="4"/>
  <c r="AN280" i="4" s="1"/>
  <c r="AM223" i="4"/>
  <c r="AN223" i="4" s="1"/>
  <c r="AM444" i="4"/>
  <c r="AN444" i="4" s="1"/>
  <c r="AM166" i="4"/>
  <c r="AN166" i="4" s="1"/>
  <c r="AM428" i="4"/>
  <c r="AN428" i="4" s="1"/>
  <c r="AM466" i="4"/>
  <c r="AN466" i="4" s="1"/>
  <c r="AM496" i="4"/>
  <c r="AN496" i="4" s="1"/>
  <c r="AM293" i="4"/>
  <c r="AN293" i="4" s="1"/>
  <c r="AM476" i="4"/>
  <c r="AN476" i="4" s="1"/>
  <c r="AM63" i="4"/>
  <c r="AN63" i="4" s="1"/>
  <c r="AM238" i="4"/>
  <c r="AN238" i="4" s="1"/>
  <c r="AM168" i="4"/>
  <c r="AN168" i="4" s="1"/>
  <c r="AM415" i="4"/>
  <c r="AN415" i="4" s="1"/>
  <c r="AM217" i="4"/>
  <c r="AN217" i="4" s="1"/>
  <c r="AM427" i="4"/>
  <c r="AN427" i="4" s="1"/>
  <c r="AM139" i="4"/>
  <c r="AN139" i="4" s="1"/>
  <c r="AM372" i="4"/>
  <c r="AN372" i="4" s="1"/>
  <c r="AM276" i="4"/>
  <c r="AN276" i="4" s="1"/>
  <c r="AM492" i="4"/>
  <c r="AN492" i="4" s="1"/>
  <c r="AM189" i="4"/>
  <c r="AN189" i="4" s="1"/>
  <c r="AM399" i="4"/>
  <c r="AN399" i="4" s="1"/>
  <c r="AM479" i="4"/>
  <c r="AN479" i="4" s="1"/>
  <c r="AM582" i="4"/>
  <c r="AN582" i="4" s="1"/>
  <c r="AM585" i="4"/>
  <c r="AN585" i="4" s="1"/>
  <c r="AM561" i="4"/>
  <c r="AN561" i="4" s="1"/>
  <c r="AM459" i="4"/>
  <c r="AN459" i="4" s="1"/>
  <c r="AM181" i="4"/>
  <c r="AN181" i="4" s="1"/>
  <c r="AM522" i="4"/>
  <c r="AN522" i="4" s="1"/>
  <c r="AM295" i="4"/>
  <c r="AN295" i="4" s="1"/>
  <c r="AM235" i="4"/>
  <c r="AN235" i="4" s="1"/>
  <c r="AM134" i="4"/>
  <c r="AN134" i="4" s="1"/>
  <c r="AM104" i="4"/>
  <c r="AN104" i="4" s="1"/>
  <c r="AM281" i="4"/>
  <c r="AN281" i="4" s="1"/>
  <c r="AM474" i="4"/>
  <c r="AN474" i="4" s="1"/>
  <c r="AM473" i="4"/>
  <c r="AN473" i="4" s="1"/>
  <c r="AM80" i="4"/>
  <c r="AN80" i="4" s="1"/>
  <c r="AM222" i="4"/>
  <c r="AN222" i="4" s="1"/>
  <c r="AM487" i="4"/>
  <c r="AN487" i="4" s="1"/>
  <c r="AM307" i="4"/>
  <c r="AN307" i="4" s="1"/>
  <c r="AM174" i="4"/>
  <c r="AN174" i="4" s="1"/>
  <c r="AM99" i="4"/>
  <c r="AN99" i="4" s="1"/>
  <c r="AM448" i="4"/>
  <c r="AN448" i="4" s="1"/>
  <c r="AM418" i="4"/>
  <c r="AN418" i="4" s="1"/>
  <c r="AM22" i="4"/>
  <c r="AN22" i="4" s="1"/>
  <c r="AM484" i="4"/>
  <c r="AN484" i="4" s="1"/>
  <c r="AM28" i="4"/>
  <c r="AN28" i="4" s="1"/>
  <c r="AM267" i="4"/>
  <c r="AN267" i="4" s="1"/>
  <c r="AM97" i="4"/>
  <c r="AN97" i="4" s="1"/>
  <c r="AM51" i="4"/>
  <c r="AN51" i="4" s="1"/>
  <c r="AM429" i="4"/>
  <c r="AN429" i="4" s="1"/>
  <c r="AM529" i="4"/>
  <c r="AN529" i="4" s="1"/>
  <c r="AM369" i="4"/>
  <c r="AN369" i="4" s="1"/>
  <c r="AM405" i="4"/>
  <c r="AN405" i="4" s="1"/>
  <c r="AM523" i="4"/>
  <c r="AN523" i="4" s="1"/>
  <c r="AM353" i="4"/>
  <c r="AN353" i="4" s="1"/>
  <c r="AM383" i="4"/>
  <c r="AN383" i="4" s="1"/>
  <c r="AM72" i="4"/>
  <c r="AN72" i="4" s="1"/>
  <c r="AM218" i="4"/>
  <c r="AN218" i="4" s="1"/>
  <c r="AM471" i="4"/>
  <c r="AN471" i="4" s="1"/>
  <c r="AM144" i="4"/>
  <c r="AN144" i="4" s="1"/>
  <c r="AM517" i="4"/>
  <c r="AN517" i="4" s="1"/>
  <c r="AM262" i="4"/>
  <c r="AN262" i="4" s="1"/>
  <c r="AM539" i="4"/>
  <c r="AN539" i="4" s="1"/>
  <c r="AM391" i="4"/>
  <c r="AN391" i="4" s="1"/>
  <c r="AM409" i="4"/>
  <c r="AN409" i="4" s="1"/>
  <c r="AM449" i="4"/>
  <c r="AN449" i="4" s="1"/>
  <c r="AM17" i="4"/>
  <c r="AN17" i="4" s="1"/>
  <c r="AM534" i="4"/>
  <c r="AN534" i="4" s="1"/>
  <c r="AM137" i="4"/>
  <c r="AN137" i="4" s="1"/>
  <c r="AM177" i="4"/>
  <c r="AN177" i="4" s="1"/>
  <c r="AM397" i="4"/>
  <c r="AN397" i="4" s="1"/>
  <c r="AM553" i="4"/>
  <c r="AN553" i="4" s="1"/>
  <c r="AM316" i="4"/>
  <c r="AN316" i="4" s="1"/>
  <c r="AM425" i="4"/>
  <c r="AN425" i="4" s="1"/>
  <c r="AM327" i="4"/>
  <c r="AN327" i="4" s="1"/>
  <c r="AM384" i="4"/>
  <c r="AN384" i="4" s="1"/>
  <c r="AM588" i="4"/>
  <c r="AN588" i="4" s="1"/>
  <c r="AM587" i="4"/>
  <c r="AN587" i="4" s="1"/>
  <c r="AM576" i="4"/>
  <c r="AN576" i="4" s="1"/>
  <c r="AM560" i="4"/>
  <c r="AN560" i="4" s="1"/>
  <c r="AM445" i="4"/>
  <c r="AN445" i="4" s="1"/>
  <c r="AM155" i="4"/>
  <c r="AN155" i="4" s="1"/>
  <c r="AM130" i="4"/>
  <c r="AN130" i="4" s="1"/>
  <c r="AM574" i="4"/>
  <c r="AN574" i="4" s="1"/>
  <c r="AN595" i="4" s="1"/>
  <c r="AN568" i="4" l="1"/>
  <c r="AM568" i="4"/>
  <c r="AM595" i="4"/>
  <c r="AN597" i="4"/>
  <c r="AN598" i="4" s="1"/>
  <c r="AM597" i="4" l="1"/>
</calcChain>
</file>

<file path=xl/sharedStrings.xml><?xml version="1.0" encoding="utf-8"?>
<sst xmlns="http://schemas.openxmlformats.org/spreadsheetml/2006/main" count="2493" uniqueCount="685">
  <si>
    <t>BAKAR</t>
  </si>
  <si>
    <t>BELI MANASTIR</t>
  </si>
  <si>
    <t>BELIŠĆE</t>
  </si>
  <si>
    <t>BENKOVAC</t>
  </si>
  <si>
    <t>BIOGRAD NA MORU</t>
  </si>
  <si>
    <t>BJELOVAR</t>
  </si>
  <si>
    <t>BUJE</t>
  </si>
  <si>
    <t>BUZET</t>
  </si>
  <si>
    <t>CRES</t>
  </si>
  <si>
    <t>CRIKVENICA</t>
  </si>
  <si>
    <t>ČABAR</t>
  </si>
  <si>
    <t>ČAKOVEC</t>
  </si>
  <si>
    <t>ČAZMA</t>
  </si>
  <si>
    <t>DARUVAR</t>
  </si>
  <si>
    <t>DELNICE</t>
  </si>
  <si>
    <t>DONJA STUBICA</t>
  </si>
  <si>
    <t>DONJI MIHOLJAC</t>
  </si>
  <si>
    <t>DRNIŠ</t>
  </si>
  <si>
    <t>DUBROVNIK</t>
  </si>
  <si>
    <t>DUGA RESA</t>
  </si>
  <si>
    <t>DUGO SELO</t>
  </si>
  <si>
    <t>ĐAKOVO</t>
  </si>
  <si>
    <t>ĐURĐEVAC</t>
  </si>
  <si>
    <t>GAREŠNICA</t>
  </si>
  <si>
    <t>GLINA</t>
  </si>
  <si>
    <t>GOSPIĆ</t>
  </si>
  <si>
    <t>GRUBIŠNO POLJE</t>
  </si>
  <si>
    <t>HRVATSKA KOSTAJNICA</t>
  </si>
  <si>
    <t>HVAR</t>
  </si>
  <si>
    <t>ILOK</t>
  </si>
  <si>
    <t>IMOTSKI</t>
  </si>
  <si>
    <t>IVANEC</t>
  </si>
  <si>
    <t>IVANIĆ-GRAD</t>
  </si>
  <si>
    <t>JASTREBARSKO</t>
  </si>
  <si>
    <t>KARLOVAC</t>
  </si>
  <si>
    <t>KASTAV</t>
  </si>
  <si>
    <t>KAŠTELA</t>
  </si>
  <si>
    <t>KLANJEC</t>
  </si>
  <si>
    <t>KNIN</t>
  </si>
  <si>
    <t>KOMIŽA</t>
  </si>
  <si>
    <t>KOPRIVNICA</t>
  </si>
  <si>
    <t>KORČULA</t>
  </si>
  <si>
    <t>KRALJEVICA</t>
  </si>
  <si>
    <t>KRAPINA</t>
  </si>
  <si>
    <t>KRIŽEVCI</t>
  </si>
  <si>
    <t>KRK</t>
  </si>
  <si>
    <t>KUTINA</t>
  </si>
  <si>
    <t>KUTJEVO</t>
  </si>
  <si>
    <t>LABIN</t>
  </si>
  <si>
    <t>LEPOGLAVA</t>
  </si>
  <si>
    <t>LIPIK</t>
  </si>
  <si>
    <t>LUDBREG</t>
  </si>
  <si>
    <t>MAKARSKA</t>
  </si>
  <si>
    <t>MALI LOŠINJ</t>
  </si>
  <si>
    <t>METKOVIĆ</t>
  </si>
  <si>
    <t>MURSKO SREDIŠĆE</t>
  </si>
  <si>
    <t>NAŠICE</t>
  </si>
  <si>
    <t>NIN</t>
  </si>
  <si>
    <t>NOVA GRADIŠKA</t>
  </si>
  <si>
    <t>NOVALJA</t>
  </si>
  <si>
    <t>NOVI MAROF</t>
  </si>
  <si>
    <t>NOVI VINODOLSKI</t>
  </si>
  <si>
    <t>NOVIGRAD</t>
  </si>
  <si>
    <t>NOVSKA</t>
  </si>
  <si>
    <t>OBROVAC</t>
  </si>
  <si>
    <t>OGULIN</t>
  </si>
  <si>
    <t>OMIŠ</t>
  </si>
  <si>
    <t>OPATIJA</t>
  </si>
  <si>
    <t>OPUZEN</t>
  </si>
  <si>
    <t>ORAHOVICA</t>
  </si>
  <si>
    <t>OROSLAVJE</t>
  </si>
  <si>
    <t>OSIJEK</t>
  </si>
  <si>
    <t>OTOČAC</t>
  </si>
  <si>
    <t>OTOK.</t>
  </si>
  <si>
    <t>OZALJ</t>
  </si>
  <si>
    <t>PAG</t>
  </si>
  <si>
    <t>PAKRAC</t>
  </si>
  <si>
    <t>PAZIN</t>
  </si>
  <si>
    <t>PETRINJA</t>
  </si>
  <si>
    <t>PLETERNICA</t>
  </si>
  <si>
    <t>PLOČE</t>
  </si>
  <si>
    <t>POPOVAČA</t>
  </si>
  <si>
    <t>POREČ</t>
  </si>
  <si>
    <t>POŽEGA</t>
  </si>
  <si>
    <t>PREGRADA</t>
  </si>
  <si>
    <t>PRELOG</t>
  </si>
  <si>
    <t>PULA</t>
  </si>
  <si>
    <t>RAB</t>
  </si>
  <si>
    <t>RIJEKA</t>
  </si>
  <si>
    <t>ROVINJ</t>
  </si>
  <si>
    <t>SAMOBOR</t>
  </si>
  <si>
    <t>SENJ</t>
  </si>
  <si>
    <t>SINJ</t>
  </si>
  <si>
    <t>SISAK</t>
  </si>
  <si>
    <t>SKRADIN</t>
  </si>
  <si>
    <t>SLATINA</t>
  </si>
  <si>
    <t>SLAVONSKI BROD</t>
  </si>
  <si>
    <t>SLUNJ</t>
  </si>
  <si>
    <t>SOLIN</t>
  </si>
  <si>
    <t>SPLIT</t>
  </si>
  <si>
    <t>STARI GRAD</t>
  </si>
  <si>
    <t>SUPETAR</t>
  </si>
  <si>
    <t>SVETA NEDJELJA</t>
  </si>
  <si>
    <t>SVETI IVAN ZELINA</t>
  </si>
  <si>
    <t>ŠIBENIK</t>
  </si>
  <si>
    <t>TRILJ</t>
  </si>
  <si>
    <t>TROGIR</t>
  </si>
  <si>
    <t>UMAG</t>
  </si>
  <si>
    <t>VALPOVO</t>
  </si>
  <si>
    <t>VARAŽDIN</t>
  </si>
  <si>
    <t>VARAŽDINSKE TOPLICE</t>
  </si>
  <si>
    <t>VELIKA GORICA</t>
  </si>
  <si>
    <t>VINKOVCI</t>
  </si>
  <si>
    <t>VIROVITICA</t>
  </si>
  <si>
    <t>VIS</t>
  </si>
  <si>
    <t>VODICE</t>
  </si>
  <si>
    <t>VODNJAN</t>
  </si>
  <si>
    <t>VRBOVEC</t>
  </si>
  <si>
    <t>VRBOVSKO</t>
  </si>
  <si>
    <t>VRGORAC</t>
  </si>
  <si>
    <t>VRLIKA</t>
  </si>
  <si>
    <t>VUKOVAR</t>
  </si>
  <si>
    <t>ZABOK</t>
  </si>
  <si>
    <t>ZADAR</t>
  </si>
  <si>
    <t>ZAGREB</t>
  </si>
  <si>
    <t>ZAPREŠIĆ</t>
  </si>
  <si>
    <t>ZLATAR</t>
  </si>
  <si>
    <t>ŽUPANJA</t>
  </si>
  <si>
    <t>ANDRIJAŠEVCI</t>
  </si>
  <si>
    <t>ANTUNOVAC</t>
  </si>
  <si>
    <t>BABINA GREDA</t>
  </si>
  <si>
    <t>BALE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</si>
  <si>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</si>
  <si>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</si>
  <si>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</si>
  <si>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</si>
  <si>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</si>
  <si>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</si>
  <si>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</si>
  <si>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</si>
  <si>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BELICA</t>
  </si>
  <si>
    <t>BEREK</t>
  </si>
  <si>
    <t>BERETINEC</t>
  </si>
  <si>
    <t>BIBINJE</t>
  </si>
  <si>
    <t>BILICE</t>
  </si>
  <si>
    <t>BILJE</t>
  </si>
  <si>
    <t>BISKUPIJA</t>
  </si>
  <si>
    <t>BISTRA</t>
  </si>
  <si>
    <t>BIZOVAC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</si>
  <si>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</si>
  <si>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</si>
  <si>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</si>
  <si>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</si>
  <si>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</si>
  <si>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</si>
  <si>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</si>
  <si>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</si>
  <si>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</si>
  <si>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</si>
  <si>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</si>
  <si>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</si>
  <si>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</si>
  <si>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</si>
  <si>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</si>
  <si>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</t>
  </si>
  <si>
    <t>BUDINŠČINA</t>
  </si>
  <si>
    <t>BUKOVLJE</t>
  </si>
  <si>
    <t>CERNA</t>
  </si>
  <si>
    <t>CERNIK</t>
  </si>
  <si>
    <t>CEROVLJE</t>
  </si>
  <si>
    <t>CESTICA</t>
  </si>
  <si>
    <t>CETINGRAD</t>
  </si>
  <si>
    <t>CISTA PROVO</t>
  </si>
  <si>
    <t>CIVLJANE</t>
  </si>
  <si>
    <t>CRNAC</t>
  </si>
  <si>
    <t>ČAČINCI</t>
  </si>
  <si>
    <t>ČAĐAVICA</t>
  </si>
  <si>
    <t>ČAGLIN</t>
  </si>
  <si>
    <t>ČAVLE</t>
  </si>
  <si>
    <t>ČEMINAC</t>
  </si>
  <si>
    <t>ČEPIN</t>
  </si>
  <si>
    <t>DARDA</t>
  </si>
  <si>
    <t>DAVOR</t>
  </si>
  <si>
    <t>DEKANOVEC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</si>
  <si>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</si>
  <si>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</si>
  <si>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</si>
  <si>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</si>
  <si>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</si>
  <si>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</si>
  <si>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</si>
  <si>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VOĆA</t>
  </si>
  <si>
    <t>DONJI ANDRIJEVCI</t>
  </si>
  <si>
    <t>DONJI KRALJEVEC</t>
  </si>
  <si>
    <t>DONJI KUKURUZARI</t>
  </si>
  <si>
    <t>DONJI LAPAC</t>
  </si>
  <si>
    <t>DONJI VIDOVEC</t>
  </si>
  <si>
    <t>DRAGALIĆ</t>
  </si>
  <si>
    <t>DRAGANIĆ</t>
  </si>
  <si>
    <t>DRAŽ</t>
  </si>
  <si>
    <t>DRENOVCI</t>
  </si>
  <si>
    <t>DRENJE</t>
  </si>
  <si>
    <t>DRNJE</t>
  </si>
  <si>
    <t>DUBRAVA</t>
  </si>
  <si>
    <t>DUBRAVICA</t>
  </si>
  <si>
    <t>DUBROVAČKO PRIMORJE</t>
  </si>
  <si>
    <t>DUGI RAT</t>
  </si>
  <si>
    <t>DUGOPOLJE</t>
  </si>
  <si>
    <t>DVOR</t>
  </si>
  <si>
    <t>ĐELEKOVEC</t>
  </si>
  <si>
    <t>ĐULOVAC</t>
  </si>
  <si>
    <t>ĐURĐENOVAC</t>
  </si>
  <si>
    <t>ĐURMANEC</t>
  </si>
  <si>
    <t>ERDUT</t>
  </si>
  <si>
    <t>ERNESTINOVO</t>
  </si>
  <si>
    <t>ERVENIK</t>
  </si>
  <si>
    <t>FARKAŠEVAC</t>
  </si>
  <si>
    <t>FAŽANA</t>
  </si>
  <si>
    <t>FERDINANDOVAC</t>
  </si>
  <si>
    <t>FERIČANCI</t>
  </si>
  <si>
    <t>FUNTANA</t>
  </si>
  <si>
    <t>FUŽINE</t>
  </si>
  <si>
    <t>GALOVAC</t>
  </si>
  <si>
    <t>GARČIN</t>
  </si>
  <si>
    <t>GENERALSKI STOL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</si>
  <si>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</si>
  <si>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</si>
  <si>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</si>
  <si>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</si>
  <si>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</si>
  <si>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</si>
  <si>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</si>
  <si>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</si>
  <si>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</si>
  <si>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GRAČAC</t>
  </si>
  <si>
    <t>GRAČIŠĆE</t>
  </si>
  <si>
    <t>GRADAC</t>
  </si>
  <si>
    <t>GRADEC</t>
  </si>
  <si>
    <t>GRADINA</t>
  </si>
  <si>
    <t>GRADIŠTE</t>
  </si>
  <si>
    <t>GROŽNJAN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</si>
  <si>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</si>
  <si>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</si>
  <si>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</si>
  <si>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</si>
  <si>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</si>
  <si>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</si>
  <si>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</si>
  <si>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</si>
  <si>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HUM NA SUTLI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</si>
  <si>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</si>
  <si>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</si>
  <si>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</si>
  <si>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</si>
  <si>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</si>
  <si>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</si>
  <si>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</si>
  <si>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</si>
  <si>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</si>
  <si>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</si>
  <si>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</si>
  <si>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</si>
  <si>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</si>
  <si>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</si>
  <si>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</si>
  <si>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</si>
  <si>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</si>
  <si>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</si>
  <si>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</si>
  <si>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</si>
  <si>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</si>
  <si>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</si>
  <si>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KAROJBA</t>
  </si>
  <si>
    <t>KAŠTELIR-LABINCI</t>
  </si>
  <si>
    <t>KIJEVO</t>
  </si>
  <si>
    <t>KISTANJE</t>
  </si>
  <si>
    <t>KLAKAR</t>
  </si>
  <si>
    <t>KLANA</t>
  </si>
  <si>
    <t>KLENOVNIK</t>
  </si>
  <si>
    <t>KLINČA SELA</t>
  </si>
  <si>
    <t>KLIS</t>
  </si>
  <si>
    <t>KLOŠTAR IVANIĆ</t>
  </si>
  <si>
    <t>KLOŠTAR PODRAVSKI</t>
  </si>
  <si>
    <t>KNEŽEVI VINOGRADI</t>
  </si>
  <si>
    <t>KOLAN</t>
  </si>
  <si>
    <t>KONAVLE</t>
  </si>
  <si>
    <t>KONČANICA</t>
  </si>
  <si>
    <t>KONJŠČINA</t>
  </si>
  <si>
    <t>KOPRIVNIČKI BREGI</t>
  </si>
  <si>
    <t>KOPRIVNIČKI IVANEC</t>
  </si>
  <si>
    <t>KOSTRENA</t>
  </si>
  <si>
    <t>KOŠKA</t>
  </si>
  <si>
    <t>KOTORIBA</t>
  </si>
  <si>
    <t>KRALJEVEC NA SUTLI</t>
  </si>
  <si>
    <t>KRAPINSKE TOPLICE</t>
  </si>
  <si>
    <t>KRAŠIĆ</t>
  </si>
  <si>
    <t>KRAVARSKO</t>
  </si>
  <si>
    <t>KRIŽ</t>
  </si>
  <si>
    <t>KRNJAK</t>
  </si>
  <si>
    <t>KRŠAN</t>
  </si>
  <si>
    <t>KUKLJICA</t>
  </si>
  <si>
    <t>KULA NORINSKA</t>
  </si>
  <si>
    <t>KUMROVEC</t>
  </si>
  <si>
    <t>LANIŠĆE</t>
  </si>
  <si>
    <t>LASINJA</t>
  </si>
  <si>
    <t>LASTOVO</t>
  </si>
  <si>
    <t>LEĆEVICA</t>
  </si>
  <si>
    <t>LEGRAD</t>
  </si>
  <si>
    <t>LEKENIK</t>
  </si>
  <si>
    <t>LEVANJSKA VAROŠ</t>
  </si>
  <si>
    <t>LIPOVLJANI</t>
  </si>
  <si>
    <t>LIŠANE OSTROVIČKE</t>
  </si>
  <si>
    <t>LIŽNJAN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</si>
  <si>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</si>
  <si>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</si>
  <si>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</si>
  <si>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</si>
  <si>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</si>
  <si>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</si>
  <si>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</si>
  <si>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</si>
  <si>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LUKA</t>
  </si>
  <si>
    <t>LUKAČ</t>
  </si>
  <si>
    <t>LUMBARDA</t>
  </si>
  <si>
    <t>LUPOGLAV</t>
  </si>
  <si>
    <t>LJUBEŠČICA</t>
  </si>
  <si>
    <t>MAČE</t>
  </si>
  <si>
    <t>MAGADENOVAC</t>
  </si>
  <si>
    <t>MAJUR</t>
  </si>
  <si>
    <t>MALA SUBOTICA</t>
  </si>
  <si>
    <t>MALI BUKOVEC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</si>
  <si>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</si>
  <si>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</si>
  <si>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</si>
  <si>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</si>
  <si>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</si>
  <si>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</si>
  <si>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</si>
  <si>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</si>
  <si>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</si>
  <si>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</si>
  <si>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</si>
  <si>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</si>
  <si>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MIHOVLJAN</t>
  </si>
  <si>
    <t>MIKLEUŠ</t>
  </si>
  <si>
    <t>MILNA</t>
  </si>
  <si>
    <t>MLJET</t>
  </si>
  <si>
    <t>MOLVE</t>
  </si>
  <si>
    <t>MOŠĆENIČKA DRAGA</t>
  </si>
  <si>
    <t>MOTOVUN</t>
  </si>
  <si>
    <t>MRKOPALJ</t>
  </si>
  <si>
    <t>MUĆ</t>
  </si>
  <si>
    <t>MURTER-KORNATI</t>
  </si>
  <si>
    <t>NEDELIŠĆE</t>
  </si>
  <si>
    <t>NEGOSLAVCI</t>
  </si>
  <si>
    <t>NEREŽIŠĆA</t>
  </si>
  <si>
    <t>NETRETIĆ</t>
  </si>
  <si>
    <t>NIJEMCI</t>
  </si>
  <si>
    <t>NOVA BUKOVICA</t>
  </si>
  <si>
    <t>NOVA KAPELA</t>
  </si>
  <si>
    <t>NOVA RAČA</t>
  </si>
  <si>
    <t>NOVI GOLUBOVEC</t>
  </si>
  <si>
    <t>NOVIGRAD PODRAVSKI</t>
  </si>
  <si>
    <t>NOVIGRAD.</t>
  </si>
  <si>
    <t>NOVO VIRJE</t>
  </si>
  <si>
    <t>NUŠTAR</t>
  </si>
  <si>
    <t>OKRUG</t>
  </si>
  <si>
    <t>OKUČANI</t>
  </si>
  <si>
    <t>OMIŠALJ</t>
  </si>
  <si>
    <t>OPRISAVCI</t>
  </si>
  <si>
    <t>OPRTALJ</t>
  </si>
  <si>
    <t>OREBIĆ</t>
  </si>
  <si>
    <t>OREHOVICA</t>
  </si>
  <si>
    <t>ORIOVAC</t>
  </si>
  <si>
    <t>ORLE</t>
  </si>
  <si>
    <t>OTOK</t>
  </si>
  <si>
    <t>PAKOŠTANE</t>
  </si>
  <si>
    <t>PAŠMAN</t>
  </si>
  <si>
    <t>PERUŠIĆ</t>
  </si>
  <si>
    <t>PETERANEC</t>
  </si>
  <si>
    <t>PETLOVAC</t>
  </si>
  <si>
    <t>PETRIJANEC</t>
  </si>
  <si>
    <t>PETRIJEVCI</t>
  </si>
  <si>
    <t>PETROVSKO</t>
  </si>
  <si>
    <t>PIĆAN</t>
  </si>
  <si>
    <t>PIROVAC</t>
  </si>
  <si>
    <t>PISAROVINA</t>
  </si>
  <si>
    <t>PITOMAČA</t>
  </si>
  <si>
    <t>PLAŠKI</t>
  </si>
  <si>
    <t>PLITVIČKA JEZERA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</si>
  <si>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</si>
  <si>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</si>
  <si>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</si>
  <si>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</si>
  <si>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</si>
  <si>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</si>
  <si>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</si>
  <si>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</si>
  <si>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</si>
  <si>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</si>
  <si>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</si>
  <si>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</si>
  <si>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</si>
  <si>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POSEDARJE</t>
  </si>
  <si>
    <t>POSTIRA</t>
  </si>
  <si>
    <t>POVLJANA</t>
  </si>
  <si>
    <t>PREKO</t>
  </si>
  <si>
    <t>PRESEKA</t>
  </si>
  <si>
    <t>PRGOMET</t>
  </si>
  <si>
    <t>PRIBISLAVEC</t>
  </si>
  <si>
    <t>PRIMORSKI DOLAC</t>
  </si>
  <si>
    <t>PRIMOŠTEN</t>
  </si>
  <si>
    <t>PRIVLAKA</t>
  </si>
  <si>
    <t>PRIVLAKA.</t>
  </si>
  <si>
    <t>PROLOŽAC</t>
  </si>
  <si>
    <t>PROMINA</t>
  </si>
  <si>
    <t>PUČIŠĆA</t>
  </si>
  <si>
    <t>PUNAT</t>
  </si>
  <si>
    <t>PUNITOVCI</t>
  </si>
  <si>
    <t>PUŠĆA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</si>
  <si>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</si>
  <si>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</si>
  <si>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</si>
  <si>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</si>
  <si>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</si>
  <si>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</si>
  <si>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</si>
  <si>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</si>
  <si>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</si>
  <si>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ROGOZNICA</t>
  </si>
  <si>
    <t>ROVIŠĆE</t>
  </si>
  <si>
    <t>RUGVICA</t>
  </si>
  <si>
    <t>RUNOVIĆI</t>
  </si>
  <si>
    <t>RUŽIĆ</t>
  </si>
  <si>
    <t>SABORSKO</t>
  </si>
  <si>
    <t>SALI</t>
  </si>
  <si>
    <t>SATNICA ĐAKOVAČKA</t>
  </si>
  <si>
    <t>SEGET</t>
  </si>
  <si>
    <t>SELCA</t>
  </si>
  <si>
    <t>SELNICA</t>
  </si>
  <si>
    <t>SEMELJCI</t>
  </si>
  <si>
    <t>SEVERIN</t>
  </si>
  <si>
    <t>SIBINJ</t>
  </si>
  <si>
    <t>SIKIREVCI</t>
  </si>
  <si>
    <t>SIRAČ</t>
  </si>
  <si>
    <t>SKRAD</t>
  </si>
  <si>
    <t>SLAVONSKI ŠAMAC</t>
  </si>
  <si>
    <t>SLIVNO</t>
  </si>
  <si>
    <t>SMOKVICA</t>
  </si>
  <si>
    <t>SOKOLOVAC</t>
  </si>
  <si>
    <t>SOPJE</t>
  </si>
  <si>
    <t>SRAČINEC</t>
  </si>
  <si>
    <t>STANKOVCI</t>
  </si>
  <si>
    <t>STARA GRADIŠKA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</si>
  <si>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</si>
  <si>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</si>
  <si>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</si>
  <si>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</si>
  <si>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</si>
  <si>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</si>
  <si>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</si>
  <si>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</si>
  <si>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</si>
  <si>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</si>
  <si>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</si>
  <si>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</si>
  <si>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</si>
  <si>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SUTIVAN</t>
  </si>
  <si>
    <t>SVETA MARIJA</t>
  </si>
  <si>
    <t>SVETA NEDELJA</t>
  </si>
  <si>
    <t>SVETI ĐURĐ</t>
  </si>
  <si>
    <t>SVETI FILIP I JAKOV</t>
  </si>
  <si>
    <t>SVETI ILIJA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</si>
  <si>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</si>
  <si>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</si>
  <si>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</si>
  <si>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</si>
  <si>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</si>
  <si>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</si>
  <si>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</si>
  <si>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</si>
  <si>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</si>
  <si>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</si>
  <si>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</si>
  <si>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</si>
  <si>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</si>
  <si>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</si>
  <si>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</si>
  <si>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</si>
  <si>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</si>
  <si>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</si>
  <si>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</si>
  <si>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</si>
  <si>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</si>
  <si>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</si>
  <si>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</si>
  <si>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</si>
  <si>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</si>
  <si>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</si>
  <si>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</si>
  <si>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</si>
  <si>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TRNAVA</t>
  </si>
  <si>
    <t>TRNOVEC BARTOLOVEČKI</t>
  </si>
  <si>
    <t>TRPANJ</t>
  </si>
  <si>
    <t>TRPINJA</t>
  </si>
  <si>
    <t>TUČEPI</t>
  </si>
  <si>
    <t>TUHELJ</t>
  </si>
  <si>
    <t>UDBINA</t>
  </si>
  <si>
    <t>UNEŠIĆ</t>
  </si>
  <si>
    <t>VELA LUKA</t>
  </si>
  <si>
    <t>VELIKA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</si>
  <si>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</si>
  <si>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</si>
  <si>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</si>
  <si>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</si>
  <si>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</si>
  <si>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</si>
  <si>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</si>
  <si>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</si>
  <si>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</si>
  <si>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</si>
  <si>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</si>
  <si>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VINODOLSKA OPĆINA</t>
  </si>
  <si>
    <t>VIR</t>
  </si>
  <si>
    <t>VIRJE</t>
  </si>
  <si>
    <t>VISOKO</t>
  </si>
  <si>
    <t>VIŠKOVCI</t>
  </si>
  <si>
    <t>VIŠKOVO</t>
  </si>
  <si>
    <t>VIŠNJAN</t>
  </si>
  <si>
    <t>VIŽINADA</t>
  </si>
  <si>
    <t>VLADISLAVCI</t>
  </si>
  <si>
    <t>VOĆIN</t>
  </si>
  <si>
    <t>VOĐINCI</t>
  </si>
  <si>
    <t>VOJNIĆ</t>
  </si>
  <si>
    <t>VRATIŠINEC</t>
  </si>
  <si>
    <t>VRBANJA</t>
  </si>
  <si>
    <t>VRBJE</t>
  </si>
  <si>
    <t>VRBNIK</t>
  </si>
  <si>
    <t>VRHOVINE</t>
  </si>
  <si>
    <t>VRPOLJE</t>
  </si>
  <si>
    <t>VRSAR</t>
  </si>
  <si>
    <t>VRSI</t>
  </si>
  <si>
    <t>VUKA</t>
  </si>
  <si>
    <t>ZADVARJE</t>
  </si>
  <si>
    <t>ZAGORSKA SELA</t>
  </si>
  <si>
    <t>ZAGVOZD</t>
  </si>
  <si>
    <t>ZAŽABLJE</t>
  </si>
  <si>
    <t>ZDENCI</t>
  </si>
  <si>
    <t>ZEMUNIK DONJI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</si>
  <si>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</si>
  <si>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</si>
  <si>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</si>
  <si>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</si>
  <si>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</si>
  <si>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</si>
  <si>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</si>
  <si>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 xml:space="preserve">Zagrebačka                      </t>
  </si>
  <si>
    <t xml:space="preserve">Krapinsko-zagorska              </t>
  </si>
  <si>
    <t xml:space="preserve">Sisačko-moslavačka              </t>
  </si>
  <si>
    <t xml:space="preserve">Karlovačka                      </t>
  </si>
  <si>
    <t xml:space="preserve">Varaždinska                     </t>
  </si>
  <si>
    <t xml:space="preserve">Koprivničko-križevačka  </t>
  </si>
  <si>
    <t xml:space="preserve">Bjelovarsko-bilogorska          </t>
  </si>
  <si>
    <t xml:space="preserve">Primorsko-goranska  </t>
  </si>
  <si>
    <t xml:space="preserve">Ličko-senjska                   </t>
  </si>
  <si>
    <t xml:space="preserve">Virovitičko-podravska           </t>
  </si>
  <si>
    <t xml:space="preserve">Požeško-slavonska               </t>
  </si>
  <si>
    <t xml:space="preserve">Brodsko-posavska                </t>
  </si>
  <si>
    <t xml:space="preserve">Zadarska  </t>
  </si>
  <si>
    <t xml:space="preserve">Osječko-baranjska               </t>
  </si>
  <si>
    <t xml:space="preserve">Šibensko-kninska  </t>
  </si>
  <si>
    <t xml:space="preserve">Vukovarsko-srijemska  </t>
  </si>
  <si>
    <t xml:space="preserve">Splitsko-dalmatinska            </t>
  </si>
  <si>
    <t xml:space="preserve">Istarska  </t>
  </si>
  <si>
    <t xml:space="preserve">Dubrovačko-neretvanska  </t>
  </si>
  <si>
    <t xml:space="preserve">Međimurska                      </t>
  </si>
  <si>
    <t xml:space="preserve">Županija </t>
  </si>
  <si>
    <t>Naziv jedinice</t>
  </si>
  <si>
    <t>Općine, Gradovi i Grad Zagreb</t>
  </si>
  <si>
    <t>Općine  i Gradovi</t>
  </si>
  <si>
    <t>Grad Zagreb</t>
  </si>
  <si>
    <t>Gradovi</t>
  </si>
  <si>
    <t xml:space="preserve">Općine </t>
  </si>
  <si>
    <t>6(5*4)</t>
  </si>
  <si>
    <t>4(3/2)</t>
  </si>
  <si>
    <t>Referentna vrijednost</t>
  </si>
  <si>
    <t>Zakonski multiplikator</t>
  </si>
  <si>
    <t>Prihod po stanovniku</t>
  </si>
  <si>
    <t>Suma  petogodišnjih prosjeka</t>
  </si>
  <si>
    <t>Broj stanovnika</t>
  </si>
  <si>
    <t>PROSJECI</t>
  </si>
  <si>
    <t>SVEUKUPNO</t>
  </si>
  <si>
    <t>G/O/ZG</t>
  </si>
  <si>
    <t>MEĐUSUMA  ZA ŽUPANIJE</t>
  </si>
  <si>
    <t>Ž</t>
  </si>
  <si>
    <t>Županija</t>
  </si>
  <si>
    <t>MEĐUSUMA  ZA GRADOVE I OPĆINE</t>
  </si>
  <si>
    <t>OPĆINA</t>
  </si>
  <si>
    <t>GRAD</t>
  </si>
  <si>
    <t>22(20 / Ʃ20 )</t>
  </si>
  <si>
    <t>21(20 / Ʃ20 *100)</t>
  </si>
  <si>
    <t>20 ((19-18)*3;IF&lt;0 = 0)</t>
  </si>
  <si>
    <t>19(Ʃ17 /Ʃ 3)</t>
  </si>
  <si>
    <t>18(2/1)</t>
  </si>
  <si>
    <t>16((14-15)*1,xx)</t>
  </si>
  <si>
    <t>13((11-12)*1,xx)</t>
  </si>
  <si>
    <t>10((8-9)*1,xx)</t>
  </si>
  <si>
    <t>7((5-6)*1,xx)</t>
  </si>
  <si>
    <t>4= xx</t>
  </si>
  <si>
    <t xml:space="preserve"> Udio zaokružen na 18 decimala</t>
  </si>
  <si>
    <t>Udio jedinice u ukupnom optimalnom iznosu sredstava fiskalnog izravnanja (čl.7. st.3.)</t>
  </si>
  <si>
    <t>OPTIMALNI  iznos sredstva fiskalnog izravnanja (po jedinici)</t>
  </si>
  <si>
    <t>REFERENTNA VRIJEDNOST (čl.6. st.4.)</t>
  </si>
  <si>
    <t>KAPACITET OSTVARENIH POREZNIH PRIHODA PO STANOVNIKU (čl.6. st.3.)</t>
  </si>
  <si>
    <t>MOGUĆA STOPA PRIREZA</t>
  </si>
  <si>
    <t>Naziv subjekta</t>
  </si>
  <si>
    <t>ID Županije</t>
  </si>
  <si>
    <t>ZAP ID</t>
  </si>
  <si>
    <t>Broj</t>
  </si>
  <si>
    <t>Titula</t>
  </si>
  <si>
    <t xml:space="preserve">UDIO  ŽUPANIJE U PRIKUPLJENOM PRIHODU OD POREZA NA DOHODAK </t>
  </si>
  <si>
    <t>7((5-6)*4)</t>
  </si>
  <si>
    <t>10((8-9)*4)</t>
  </si>
  <si>
    <t>13((11-12)*4)</t>
  </si>
  <si>
    <t>16((14-15)*4)</t>
  </si>
  <si>
    <t>22((20-21)*1,xx)</t>
  </si>
  <si>
    <t>X2(X1/3)</t>
  </si>
  <si>
    <t>X3(Ʃ X1 /Ʃ 3)</t>
  </si>
  <si>
    <t>X4 ((X3-X2)*3;IF&lt;0 = 0)</t>
  </si>
  <si>
    <t>19((17-18)*4)</t>
  </si>
  <si>
    <t>22(20-21)*4)</t>
  </si>
  <si>
    <t>O/G/Ž</t>
  </si>
  <si>
    <t>Izračun udjela jedinica u ukupnom iznosu sredstava fiskalnog izravnanja u 2020. temeljem Zakona o financiranju jedinica lokalne i područne (regionalne) samouprave (NN 127/17)</t>
  </si>
  <si>
    <t>2013.</t>
  </si>
  <si>
    <t>Ukupan broj stanovnika (Popis 2011. - konačni rezultati iz 2013.)</t>
  </si>
  <si>
    <t>Porez i prirez na dohodak ostvaren na području JLP(R)S za razdoblje 01.01.2013. - 31.12.2013.</t>
  </si>
  <si>
    <t>PRIREZ  za razdoblje 01.01.2013. - 31.12.2013.</t>
  </si>
  <si>
    <t>Porez i prirez za izračun kapaciteta za razdoblje 01.01.2013. - 31.12.2013.</t>
  </si>
  <si>
    <t>Porez i prirez na dohodak ostvaren na području JLP(R)S za razdoblje 01.01.2014. - 31.12.2014.</t>
  </si>
  <si>
    <t>PRIREZ  za razdoblje 01.01.2014. - 31.12.2014.</t>
  </si>
  <si>
    <t>Porez i prirez za izračun kapaciteta za razdoblje 01.01.2014. - 31.12.2014.</t>
  </si>
  <si>
    <t>Porez i prirez na dohodak ostvaren na području JLP(R)S za razdoblje 01.01.2015. - 31.12.2015.</t>
  </si>
  <si>
    <t>PRIREZ  za razdoblje 01.01.2015. - 31.12.2015.</t>
  </si>
  <si>
    <t>Porez i prirez za izračun kapaciteta za razdoblje 01.01.2015. - 31.12.2015.</t>
  </si>
  <si>
    <t>Porez i prirez na dohodak ostvaren na području JLP(R)S za razdoblje 01.01.2016. - 31.12.2016.</t>
  </si>
  <si>
    <t>PRIREZ  za razdoblje 01.01.2016. - 31.12.2016.</t>
  </si>
  <si>
    <t>Porez i prirez na dohodak ostvaren na području JLP(R)S za razdoblje 01.01.2017. - 31.12.2017.</t>
  </si>
  <si>
    <t>PRIREZ  za razdoblje 01.01.2017. - 31.12.2017.</t>
  </si>
  <si>
    <t>Porez i prirez na dohodak ostvaren na području JLP(R)S za razdoblje 01.01.2018. - 31.12.2018.</t>
  </si>
  <si>
    <t>PRIREZ  za razdoblje 01.01.2018. - 31.12.2018.</t>
  </si>
  <si>
    <t>Porez i prirez za izračun kapaciteta za razdoblje 01.01.2018. - 31.12.2018.</t>
  </si>
  <si>
    <t>Ukupan broj stanovnika (Popis 2011. -konačni rezultati iz 2013 )</t>
  </si>
  <si>
    <t>Porez i prirez na dohodak ostvaren na području JLP(R)S za razdoblje  01.01.2013. - 31.12.2013.</t>
  </si>
  <si>
    <t>Porez  za izračun kapaciteta za razdoblje 01.01.2013. - 31.12.2013.</t>
  </si>
  <si>
    <t>Porez  za izračun kapaciteta za razdoblje 01.01.2014. - 31.12.2014.</t>
  </si>
  <si>
    <t>Porez  za izračun kapaciteta za razdoblje 01.01.2015. - 31.12.2015.</t>
  </si>
  <si>
    <t>Porez  za izračun kapaciteta za razdoblje 01.01.2016. - 31.12.2016.</t>
  </si>
  <si>
    <t>Porez  za izračun kapaciteta za razdoblje 01.01.2017. - 31.12.2017.</t>
  </si>
  <si>
    <t>PROSJEČAN PRIHOD OD POREZA i PRIREZA NA DOHODAK ZA PERIOD  2013. - 2017. (po jedinici)</t>
  </si>
  <si>
    <t>2014.</t>
  </si>
  <si>
    <t>2015.</t>
  </si>
  <si>
    <t>2018.</t>
  </si>
  <si>
    <t>"F"</t>
  </si>
  <si>
    <t>"G"</t>
  </si>
  <si>
    <t>zg</t>
  </si>
  <si>
    <t xml:space="preserve">OPćine </t>
  </si>
  <si>
    <t>Županije( bez ZG)</t>
  </si>
  <si>
    <t xml:space="preserve">KAPACITET OSTVARENIH POREZNIH PRIHODA PO STANOVNIKU </t>
  </si>
  <si>
    <t xml:space="preserve">REFERENTNA VRIJEDNOST </t>
  </si>
  <si>
    <t xml:space="preserve">Udio jedinice u ukupnom optimalnom iznosu sredstava fiskalnog izravnanja </t>
  </si>
  <si>
    <t>2017.</t>
  </si>
  <si>
    <t>2016.</t>
  </si>
  <si>
    <t>porez i prirez za izračun pomoći  za razdoblje 01.01.2017. - 31.12.2017.</t>
  </si>
  <si>
    <t>Ukupno raspoređeno   za razdoblje 01.01.2017. - 31.12.2017.</t>
  </si>
  <si>
    <t>porez i prirez za izračun pomoći  za razdoblje 01.01.2016. - 31.12.2016.</t>
  </si>
  <si>
    <t>Ukupno raspoređeno (7 do 11)  za razdoblje 01.01.2016. - 31.12.2016.</t>
  </si>
  <si>
    <t>2019.</t>
  </si>
  <si>
    <t>Porez i prirez na dohodak ostvaren na području JLP(R)S za razdoblje 01.01.2019. - 31.12.2019.</t>
  </si>
  <si>
    <t>PRIREZ  za razdoblje 01.01.2019. - 31.12.2019.</t>
  </si>
  <si>
    <t>Porez i prirez za izračun kapaciteta za razdoblje 01.01.2019. - 31.12.2019.</t>
  </si>
  <si>
    <t>19((17-18)*1,xx)</t>
  </si>
  <si>
    <t>25((23-24)*1,xx)</t>
  </si>
  <si>
    <t>PROSJEČAN PRIHOD OD POREZA i PRIREZA NA DOHODAK ZA PERIOD  2015. - 2019. (po jedinici)</t>
  </si>
  <si>
    <t>X1((25+22+19+16+13)/5 god)</t>
  </si>
  <si>
    <t xml:space="preserve">Udio jedinice u ukupnim sredstvima fiskalnog izravnanja u 2021. godini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</si>
</sst>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\ _k_n_-;\-* #,##0.00\ _k_n_-;_-* &quot;-&quot;??\ _k_n_-;_-@_-"/>
    <numFmt numFmtId="165" formatCode="#,##0.000000000000000000"/>
    <numFmt numFmtId="166" formatCode="[$-1010409]#,##0.00;\-#,##0.00"/>
    <numFmt numFmtId="167" formatCode="[$-1010409]#,##0;\-#,##0"/>
    <numFmt numFmtId="168" formatCode="#,##0;\-\ #,##0"/>
    <numFmt numFmtId="169" formatCode="0.0000000%"/>
    <numFmt numFmtId="170" formatCode="[$-101041A]General"/>
    <numFmt numFmtId="171" formatCode="0.00000%"/>
    <numFmt numFmtId="172" formatCode="#,##0_ ;\-#,##0\ "/>
    <numFmt numFmtId="173" formatCode="#,##0.0000000000000000;\-\ #,##0.0000000000000000"/>
    <numFmt numFmtId="174" formatCode="_(* #,##0.00_);_(* \(#,##0.00\);_(* &quot;-&quot;??_);_(@_)"/>
    <numFmt numFmtId="175" formatCode="#,##0.0;\-\ #,##0.0"/>
    <numFmt numFmtId="176" formatCode="#,##0.000;\-\ #,##0.000"/>
    <numFmt numFmtId="177" formatCode="0_ ;\-0\ "/>
    <numFmt numFmtId="178" formatCode="#,##0.0000000000000000"/>
    <numFmt numFmtId="179" formatCode="0.0000000000000%"/>
    <numFmt numFmtId="180" formatCode="0.000000000%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00B05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0"/>
      <color rgb="FF0070C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</font>
    <font>
      <b/>
      <u/>
      <sz val="11"/>
      <color rgb="FF0070C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i/>
      <sz val="11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/>
    <xf numFmtId="0" fontId="1" fillId="0" borderId="0">
      <alignment wrapText="1"/>
    </xf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" fillId="3" borderId="18" applyNumberFormat="0" applyProtection="0">
      <alignment horizontal="left" vertical="center" wrapText="1" inden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1"/>
    <xf numFmtId="0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2" xfId="2" applyFont="1" applyFill="1" applyBorder="1" applyAlignment="1">
      <alignment wrapText="1"/>
    </xf>
    <xf numFmtId="165" fontId="0" fillId="0" borderId="2" xfId="0" applyNumberFormat="1" applyBorder="1"/>
    <xf numFmtId="0" fontId="3" fillId="0" borderId="3" xfId="2" applyFont="1" applyFill="1" applyBorder="1" applyAlignment="1">
      <alignment wrapText="1"/>
    </xf>
    <xf numFmtId="165" fontId="0" fillId="0" borderId="3" xfId="0" applyNumberFormat="1" applyBorder="1"/>
    <xf numFmtId="3" fontId="5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8" fontId="7" fillId="2" borderId="4" xfId="0" applyNumberFormat="1" applyFont="1" applyFill="1" applyBorder="1" applyAlignment="1">
      <alignment horizontal="right" vertical="center" wrapText="1"/>
    </xf>
    <xf numFmtId="168" fontId="8" fillId="2" borderId="4" xfId="0" applyNumberFormat="1" applyFont="1" applyFill="1" applyBorder="1" applyAlignment="1">
      <alignment horizontal="right" vertical="center" wrapText="1"/>
    </xf>
    <xf numFmtId="168" fontId="9" fillId="2" borderId="4" xfId="0" applyNumberFormat="1" applyFont="1" applyFill="1" applyBorder="1" applyAlignment="1">
      <alignment horizontal="right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168" fontId="11" fillId="2" borderId="4" xfId="0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/>
    <xf numFmtId="3" fontId="13" fillId="0" borderId="0" xfId="1" applyNumberFormat="1" applyFont="1" applyFill="1" applyBorder="1" applyAlignment="1"/>
    <xf numFmtId="168" fontId="5" fillId="0" borderId="7" xfId="0" applyNumberFormat="1" applyFont="1" applyFill="1" applyBorder="1" applyAlignment="1">
      <alignment horizontal="right" vertical="top" wrapText="1"/>
    </xf>
    <xf numFmtId="4" fontId="5" fillId="0" borderId="7" xfId="0" applyNumberFormat="1" applyFont="1" applyFill="1" applyBorder="1" applyAlignment="1">
      <alignment horizontal="right" vertical="top" wrapText="1"/>
    </xf>
    <xf numFmtId="4" fontId="14" fillId="0" borderId="8" xfId="0" applyNumberFormat="1" applyFont="1" applyFill="1" applyBorder="1" applyAlignment="1">
      <alignment horizontal="right" vertical="top" wrapText="1"/>
    </xf>
    <xf numFmtId="168" fontId="5" fillId="0" borderId="9" xfId="0" applyNumberFormat="1" applyFont="1" applyFill="1" applyBorder="1" applyAlignment="1">
      <alignment horizontal="right" vertical="top" wrapText="1"/>
    </xf>
    <xf numFmtId="168" fontId="5" fillId="0" borderId="10" xfId="0" applyNumberFormat="1" applyFont="1" applyFill="1" applyBorder="1" applyAlignment="1">
      <alignment horizontal="right" vertical="top" wrapText="1"/>
    </xf>
    <xf numFmtId="168" fontId="6" fillId="0" borderId="7" xfId="0" applyNumberFormat="1" applyFont="1" applyFill="1" applyBorder="1" applyAlignment="1">
      <alignment horizontal="right" vertical="top" wrapText="1"/>
    </xf>
    <xf numFmtId="167" fontId="15" fillId="0" borderId="7" xfId="0" applyNumberFormat="1" applyFont="1" applyFill="1" applyBorder="1" applyAlignment="1">
      <alignment horizontal="right" wrapText="1"/>
    </xf>
    <xf numFmtId="165" fontId="0" fillId="0" borderId="0" xfId="0" applyNumberFormat="1"/>
    <xf numFmtId="171" fontId="6" fillId="0" borderId="0" xfId="4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1" xfId="0" applyNumberFormat="1" applyFont="1" applyFill="1" applyBorder="1" applyAlignment="1">
      <alignment horizontal="right"/>
    </xf>
    <xf numFmtId="4" fontId="14" fillId="0" borderId="12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0" borderId="13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72" fontId="7" fillId="0" borderId="1" xfId="3" applyNumberFormat="1" applyFont="1" applyFill="1" applyBorder="1" applyAlignment="1">
      <alignment horizontal="center" vertical="center" wrapText="1"/>
    </xf>
    <xf numFmtId="172" fontId="16" fillId="0" borderId="14" xfId="3" applyNumberFormat="1" applyFont="1" applyFill="1" applyBorder="1" applyAlignment="1">
      <alignment horizontal="center" vertical="center" wrapText="1"/>
    </xf>
    <xf numFmtId="172" fontId="7" fillId="0" borderId="15" xfId="3" applyNumberFormat="1" applyFont="1" applyFill="1" applyBorder="1" applyAlignment="1">
      <alignment horizontal="center" vertical="center" wrapText="1"/>
    </xf>
    <xf numFmtId="172" fontId="7" fillId="0" borderId="16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18" fillId="0" borderId="14" xfId="0" applyNumberFormat="1" applyFont="1" applyFill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center" vertical="center" wrapText="1"/>
    </xf>
    <xf numFmtId="3" fontId="17" fillId="0" borderId="16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173" fontId="6" fillId="2" borderId="4" xfId="0" applyNumberFormat="1" applyFont="1" applyFill="1" applyBorder="1" applyAlignment="1">
      <alignment horizontal="right" vertical="center" wrapText="1"/>
    </xf>
    <xf numFmtId="168" fontId="6" fillId="2" borderId="4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right"/>
    </xf>
    <xf numFmtId="175" fontId="6" fillId="2" borderId="4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20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1" applyFont="1"/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5" fillId="0" borderId="0" xfId="0" quotePrefix="1" applyFont="1"/>
    <xf numFmtId="0" fontId="23" fillId="0" borderId="0" xfId="0" applyFont="1" applyBorder="1"/>
    <xf numFmtId="0" fontId="24" fillId="0" borderId="0" xfId="0" applyFont="1" applyBorder="1"/>
    <xf numFmtId="0" fontId="6" fillId="0" borderId="0" xfId="0" quotePrefix="1" applyFont="1"/>
    <xf numFmtId="168" fontId="23" fillId="0" borderId="0" xfId="0" applyNumberFormat="1" applyFont="1" applyAlignment="1">
      <alignment horizontal="right"/>
    </xf>
    <xf numFmtId="176" fontId="24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center"/>
    </xf>
    <xf numFmtId="177" fontId="23" fillId="0" borderId="0" xfId="0" applyNumberFormat="1" applyFont="1" applyAlignment="1">
      <alignment horizontal="center" vertical="center"/>
    </xf>
    <xf numFmtId="168" fontId="23" fillId="0" borderId="0" xfId="0" applyNumberFormat="1" applyFont="1" applyAlignment="1">
      <alignment horizontal="center" vertical="center"/>
    </xf>
    <xf numFmtId="168" fontId="24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wrapText="1"/>
    </xf>
    <xf numFmtId="0" fontId="6" fillId="0" borderId="1" xfId="0" applyFont="1" applyBorder="1"/>
    <xf numFmtId="0" fontId="6" fillId="0" borderId="7" xfId="2" applyFont="1" applyFill="1" applyBorder="1" applyAlignment="1">
      <alignment horizontal="right" wrapText="1"/>
    </xf>
    <xf numFmtId="0" fontId="6" fillId="0" borderId="7" xfId="2" applyFont="1" applyFill="1" applyBorder="1" applyAlignment="1">
      <alignment wrapText="1"/>
    </xf>
    <xf numFmtId="165" fontId="20" fillId="0" borderId="0" xfId="0" applyNumberFormat="1" applyFont="1"/>
    <xf numFmtId="0" fontId="6" fillId="0" borderId="0" xfId="2" applyFont="1" applyFill="1" applyBorder="1" applyAlignment="1">
      <alignment horizontal="right" wrapText="1"/>
    </xf>
    <xf numFmtId="0" fontId="6" fillId="0" borderId="11" xfId="2" applyFont="1" applyFill="1" applyBorder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4" xfId="0" applyFont="1" applyBorder="1"/>
    <xf numFmtId="0" fontId="20" fillId="0" borderId="4" xfId="0" applyFont="1" applyBorder="1"/>
    <xf numFmtId="0" fontId="6" fillId="0" borderId="0" xfId="0" applyFont="1" applyBorder="1"/>
    <xf numFmtId="0" fontId="20" fillId="0" borderId="0" xfId="0" applyFont="1" applyBorder="1"/>
    <xf numFmtId="4" fontId="26" fillId="0" borderId="0" xfId="0" applyNumberFormat="1" applyFont="1" applyBorder="1"/>
    <xf numFmtId="4" fontId="20" fillId="0" borderId="0" xfId="0" applyNumberFormat="1" applyFont="1" applyBorder="1"/>
    <xf numFmtId="164" fontId="6" fillId="0" borderId="0" xfId="3" applyFont="1"/>
    <xf numFmtId="164" fontId="5" fillId="0" borderId="0" xfId="3" applyFont="1"/>
    <xf numFmtId="164" fontId="5" fillId="0" borderId="6" xfId="3" applyFont="1" applyBorder="1"/>
    <xf numFmtId="4" fontId="14" fillId="0" borderId="0" xfId="3" applyNumberFormat="1" applyFont="1"/>
    <xf numFmtId="4" fontId="5" fillId="0" borderId="0" xfId="3" applyNumberFormat="1" applyFont="1"/>
    <xf numFmtId="3" fontId="9" fillId="0" borderId="4" xfId="0" applyNumberFormat="1" applyFont="1" applyBorder="1" applyAlignment="1">
      <alignment vertical="center"/>
    </xf>
    <xf numFmtId="168" fontId="6" fillId="0" borderId="4" xfId="0" applyNumberFormat="1" applyFont="1" applyBorder="1"/>
    <xf numFmtId="168" fontId="6" fillId="0" borderId="5" xfId="0" applyNumberFormat="1" applyFont="1" applyBorder="1"/>
    <xf numFmtId="4" fontId="10" fillId="0" borderId="5" xfId="0" applyNumberFormat="1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0" fontId="26" fillId="0" borderId="1" xfId="2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vertical="center"/>
    </xf>
    <xf numFmtId="0" fontId="6" fillId="0" borderId="0" xfId="2" applyFont="1" applyFill="1" applyBorder="1" applyAlignment="1">
      <alignment wrapText="1"/>
    </xf>
    <xf numFmtId="3" fontId="9" fillId="0" borderId="1" xfId="0" applyNumberFormat="1" applyFont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2" applyFont="1" applyFill="1" applyBorder="1" applyAlignment="1">
      <alignment horizontal="center" wrapText="1"/>
    </xf>
    <xf numFmtId="3" fontId="9" fillId="0" borderId="0" xfId="0" applyNumberFormat="1" applyFont="1" applyBorder="1" applyAlignment="1">
      <alignment horizontal="center"/>
    </xf>
    <xf numFmtId="167" fontId="6" fillId="0" borderId="0" xfId="0" applyNumberFormat="1" applyFont="1"/>
    <xf numFmtId="167" fontId="5" fillId="0" borderId="0" xfId="0" applyNumberFormat="1" applyFont="1"/>
    <xf numFmtId="0" fontId="6" fillId="0" borderId="1" xfId="2" applyFont="1" applyFill="1" applyBorder="1" applyAlignment="1">
      <alignment wrapText="1"/>
    </xf>
    <xf numFmtId="164" fontId="27" fillId="0" borderId="1" xfId="3" applyNumberFormat="1" applyFont="1" applyBorder="1" applyAlignment="1"/>
    <xf numFmtId="166" fontId="5" fillId="0" borderId="1" xfId="0" applyNumberFormat="1" applyFont="1" applyBorder="1"/>
    <xf numFmtId="166" fontId="28" fillId="0" borderId="1" xfId="0" applyNumberFormat="1" applyFont="1" applyBorder="1"/>
    <xf numFmtId="166" fontId="5" fillId="0" borderId="1" xfId="0" applyNumberFormat="1" applyFont="1" applyFill="1" applyBorder="1"/>
    <xf numFmtId="0" fontId="26" fillId="0" borderId="0" xfId="0" applyFont="1"/>
    <xf numFmtId="167" fontId="6" fillId="0" borderId="7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center" vertical="center" wrapText="1"/>
    </xf>
    <xf numFmtId="170" fontId="6" fillId="0" borderId="7" xfId="0" applyNumberFormat="1" applyFont="1" applyFill="1" applyBorder="1" applyAlignment="1">
      <alignment horizontal="center" vertical="top" wrapText="1"/>
    </xf>
    <xf numFmtId="170" fontId="6" fillId="0" borderId="0" xfId="0" applyNumberFormat="1" applyFont="1" applyFill="1" applyBorder="1" applyAlignment="1">
      <alignment horizontal="center" vertical="top" wrapText="1"/>
    </xf>
    <xf numFmtId="168" fontId="5" fillId="2" borderId="4" xfId="0" applyNumberFormat="1" applyFont="1" applyFill="1" applyBorder="1" applyAlignment="1">
      <alignment horizontal="right" vertical="center" wrapText="1"/>
    </xf>
    <xf numFmtId="3" fontId="29" fillId="0" borderId="0" xfId="1" applyNumberFormat="1" applyFont="1" applyFill="1" applyBorder="1" applyAlignment="1"/>
    <xf numFmtId="3" fontId="5" fillId="0" borderId="0" xfId="0" applyNumberFormat="1" applyFont="1" applyBorder="1" applyAlignment="1">
      <alignment vertical="center"/>
    </xf>
    <xf numFmtId="0" fontId="30" fillId="0" borderId="0" xfId="0" applyFont="1"/>
    <xf numFmtId="3" fontId="31" fillId="0" borderId="7" xfId="1" applyNumberFormat="1" applyFont="1" applyFill="1" applyBorder="1" applyAlignment="1">
      <alignment wrapText="1"/>
    </xf>
    <xf numFmtId="3" fontId="1" fillId="0" borderId="1" xfId="7" applyNumberFormat="1" applyFont="1" applyBorder="1"/>
    <xf numFmtId="3" fontId="1" fillId="0" borderId="20" xfId="7" applyNumberFormat="1" applyFont="1" applyBorder="1"/>
    <xf numFmtId="3" fontId="1" fillId="0" borderId="21" xfId="7" applyNumberFormat="1" applyFont="1" applyBorder="1"/>
    <xf numFmtId="0" fontId="31" fillId="0" borderId="1" xfId="7" applyFont="1" applyFill="1" applyBorder="1" applyAlignment="1">
      <alignment wrapText="1"/>
    </xf>
    <xf numFmtId="0" fontId="31" fillId="4" borderId="20" xfId="7" applyFont="1" applyFill="1" applyBorder="1" applyAlignment="1">
      <alignment wrapText="1"/>
    </xf>
    <xf numFmtId="0" fontId="31" fillId="4" borderId="1" xfId="7" applyFont="1" applyFill="1" applyBorder="1" applyAlignment="1">
      <alignment wrapText="1"/>
    </xf>
    <xf numFmtId="0" fontId="31" fillId="4" borderId="1" xfId="7" applyNumberFormat="1" applyFont="1" applyFill="1" applyBorder="1" applyAlignment="1">
      <alignment wrapText="1"/>
    </xf>
    <xf numFmtId="0" fontId="31" fillId="0" borderId="21" xfId="7" applyFont="1" applyFill="1" applyBorder="1" applyAlignment="1">
      <alignment wrapText="1"/>
    </xf>
    <xf numFmtId="3" fontId="20" fillId="0" borderId="0" xfId="0" applyNumberFormat="1" applyFont="1"/>
    <xf numFmtId="168" fontId="20" fillId="0" borderId="0" xfId="0" applyNumberFormat="1" applyFont="1" applyBorder="1"/>
    <xf numFmtId="178" fontId="6" fillId="0" borderId="0" xfId="2" applyNumberFormat="1" applyFont="1" applyFill="1" applyBorder="1" applyAlignment="1">
      <alignment wrapText="1"/>
    </xf>
    <xf numFmtId="179" fontId="9" fillId="0" borderId="4" xfId="4" applyNumberFormat="1" applyFont="1" applyBorder="1" applyAlignment="1">
      <alignment vertical="center"/>
    </xf>
    <xf numFmtId="180" fontId="9" fillId="2" borderId="4" xfId="4" applyNumberFormat="1" applyFont="1" applyFill="1" applyBorder="1" applyAlignment="1">
      <alignment horizontal="right" vertical="center" wrapText="1"/>
    </xf>
    <xf numFmtId="169" fontId="6" fillId="2" borderId="4" xfId="4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/>
    </xf>
    <xf numFmtId="4" fontId="31" fillId="0" borderId="19" xfId="1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4" fontId="2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/>
  </cellXfs>
  <cellStyles count="19">
    <cellStyle name="Normal 2" xfId="5"/>
    <cellStyle name="Normal 3" xfId="6"/>
    <cellStyle name="Normalno" xfId="0" builtinId="0"/>
    <cellStyle name="Normalno 2" xfId="7"/>
    <cellStyle name="Normalno 2 2" xfId="1"/>
    <cellStyle name="Normalno 2 3" xfId="8"/>
    <cellStyle name="Normalno 3" xfId="9"/>
    <cellStyle name="Normalno 4" xfId="10"/>
    <cellStyle name="Normalno 5" xfId="11"/>
    <cellStyle name="Normalno_List1" xfId="2"/>
    <cellStyle name="Obično_List1" xfId="12"/>
    <cellStyle name="Postotak" xfId="4" builtinId="5"/>
    <cellStyle name="Postotak 2" xfId="13"/>
    <cellStyle name="SAPBEXHLevel2" xfId="14"/>
    <cellStyle name="Zarez" xfId="3" builtinId="3"/>
    <cellStyle name="Zarez 2" xfId="15"/>
    <cellStyle name="Zarez 2 2" xfId="16"/>
    <cellStyle name="Zarez 3" xfId="17"/>
    <cellStyle name="Zarez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87"/>
  <sheetViews>
    <sheetView tabSelected="1" workbookViewId="0">
      <selection activeCell="L12" sqref="L12"/>
    </sheetView>
  </sheetViews>
  <sheetFormatPr defaultRowHeight="15" x14ac:dyDescent="0.25"/>
  <cols>
    <col min="1" max="1" width="14.5703125" customWidth="1"/>
    <col min="2" max="2" width="38.140625" customWidth="1"/>
    <col min="3" max="3" width="26.140625" customWidth="1"/>
  </cols>
  <sheetData>
    <row r="2" spans="1:3" x14ac:dyDescent="0.25">
      <c r="A2" s="1"/>
    </row>
    <row r="8" spans="1:3" ht="45.75" customHeight="1" x14ac:dyDescent="0.25">
      <c r="A8" s="2" t="s">
        <v>631</v>
      </c>
      <c r="B8" s="2" t="s">
        <v>577</v>
      </c>
      <c r="C8" s="2" t="s">
        <v>684</v>
      </c>
    </row>
    <row r="9" spans="1:3" x14ac:dyDescent="0.25">
      <c r="A9" s="3"/>
      <c r="B9" s="3"/>
      <c r="C9" s="3"/>
    </row>
    <row r="10" spans="1:3" x14ac:dyDescent="0.25">
      <c r="A10" s="4" t="s">
        <v>597</v>
      </c>
      <c r="B10" s="4" t="s">
        <v>128</v>
      </c>
      <c r="C10" s="5">
        <v>2.51460057775146E-3</v>
      </c>
    </row>
    <row r="11" spans="1:3" x14ac:dyDescent="0.25">
      <c r="A11" s="6" t="s">
        <v>597</v>
      </c>
      <c r="B11" s="6" t="s">
        <v>129</v>
      </c>
      <c r="C11" s="7">
        <v>1.7619791729845101E-3</v>
      </c>
    </row>
    <row r="12" spans="1:3" x14ac:dyDescent="0.25">
      <c r="A12" s="6" t="s">
        <v>597</v>
      </c>
      <c r="B12" s="6" t="s">
        <v>130</v>
      </c>
      <c r="C12" s="7">
        <v>2.8742444848419701E-3</v>
      </c>
    </row>
    <row r="13" spans="1:3" x14ac:dyDescent="0.25">
      <c r="A13" s="6" t="s">
        <v>597</v>
      </c>
      <c r="B13" s="6" t="s">
        <v>131</v>
      </c>
      <c r="C13" s="7">
        <v>0</v>
      </c>
    </row>
    <row r="14" spans="1:3" x14ac:dyDescent="0.25">
      <c r="A14" s="6" t="s">
        <v>597</v>
      </c>
      <c r="B14" s="6" t="s">
        <v>132</v>
      </c>
      <c r="C14" s="7">
        <v>0</v>
      </c>
    </row>
    <row r="15" spans="1:3" x14ac:dyDescent="0.25">
      <c r="A15" s="6" t="s">
        <v>597</v>
      </c>
      <c r="B15" s="6" t="s">
        <v>133</v>
      </c>
      <c r="C15" s="7">
        <v>1.0400130745732599E-3</v>
      </c>
    </row>
    <row r="16" spans="1:3" x14ac:dyDescent="0.25">
      <c r="A16" s="6" t="s">
        <v>597</v>
      </c>
      <c r="B16" s="6" t="s">
        <v>134</v>
      </c>
      <c r="C16" s="7">
        <v>0</v>
      </c>
    </row>
    <row r="17" spans="1:3" x14ac:dyDescent="0.25">
      <c r="A17" s="6" t="s">
        <v>597</v>
      </c>
      <c r="B17" s="6" t="s">
        <v>135</v>
      </c>
      <c r="C17" s="7">
        <v>0</v>
      </c>
    </row>
    <row r="18" spans="1:3" x14ac:dyDescent="0.25">
      <c r="A18" s="6" t="s">
        <v>597</v>
      </c>
      <c r="B18" s="6" t="s">
        <v>136</v>
      </c>
      <c r="C18" s="7">
        <v>2.25320908446039E-3</v>
      </c>
    </row>
    <row r="19" spans="1:3" x14ac:dyDescent="0.25">
      <c r="A19" s="6" t="s">
        <v>597</v>
      </c>
      <c r="B19" s="6" t="s">
        <v>137</v>
      </c>
      <c r="C19" s="7">
        <v>1.7709838245243701E-3</v>
      </c>
    </row>
    <row r="20" spans="1:3" x14ac:dyDescent="0.25">
      <c r="A20" s="6" t="s">
        <v>597</v>
      </c>
      <c r="B20" s="6" t="s">
        <v>138</v>
      </c>
      <c r="C20" s="7">
        <v>1.3268009467508999E-4</v>
      </c>
    </row>
    <row r="21" spans="1:3" x14ac:dyDescent="0.25">
      <c r="A21" s="6" t="s">
        <v>597</v>
      </c>
      <c r="B21" s="6" t="s">
        <v>139</v>
      </c>
      <c r="C21" s="7">
        <v>2.03134648332418E-3</v>
      </c>
    </row>
    <row r="22" spans="1:3" x14ac:dyDescent="0.25">
      <c r="A22" s="6" t="s">
        <v>597</v>
      </c>
      <c r="B22" s="6" t="s">
        <v>140</v>
      </c>
      <c r="C22" s="7">
        <v>1.3257414925946199E-3</v>
      </c>
    </row>
    <row r="23" spans="1:3" x14ac:dyDescent="0.25">
      <c r="A23" s="6" t="s">
        <v>597</v>
      </c>
      <c r="B23" s="6" t="s">
        <v>141</v>
      </c>
      <c r="C23" s="7">
        <v>9.0908571516266901E-4</v>
      </c>
    </row>
    <row r="24" spans="1:3" x14ac:dyDescent="0.25">
      <c r="A24" s="6" t="s">
        <v>597</v>
      </c>
      <c r="B24" s="6" t="s">
        <v>142</v>
      </c>
      <c r="C24" s="7">
        <v>7.4511068187279E-4</v>
      </c>
    </row>
    <row r="25" spans="1:3" x14ac:dyDescent="0.25">
      <c r="A25" s="6" t="s">
        <v>597</v>
      </c>
      <c r="B25" s="6" t="s">
        <v>143</v>
      </c>
      <c r="C25" s="7">
        <v>1.44930520917713E-3</v>
      </c>
    </row>
    <row r="26" spans="1:3" x14ac:dyDescent="0.25">
      <c r="A26" s="6" t="s">
        <v>597</v>
      </c>
      <c r="B26" s="6" t="s">
        <v>144</v>
      </c>
      <c r="C26" s="7">
        <v>3.6296924652892698E-4</v>
      </c>
    </row>
    <row r="27" spans="1:3" x14ac:dyDescent="0.25">
      <c r="A27" s="6" t="s">
        <v>597</v>
      </c>
      <c r="B27" s="6" t="s">
        <v>145</v>
      </c>
      <c r="C27" s="7">
        <v>2.0704078113039002E-3</v>
      </c>
    </row>
    <row r="28" spans="1:3" x14ac:dyDescent="0.25">
      <c r="A28" s="6" t="s">
        <v>597</v>
      </c>
      <c r="B28" s="6" t="s">
        <v>146</v>
      </c>
      <c r="C28" s="7">
        <v>1.46914081977205E-3</v>
      </c>
    </row>
    <row r="29" spans="1:3" x14ac:dyDescent="0.25">
      <c r="A29" s="6" t="s">
        <v>597</v>
      </c>
      <c r="B29" s="6" t="s">
        <v>147</v>
      </c>
      <c r="C29" s="7">
        <v>0</v>
      </c>
    </row>
    <row r="30" spans="1:3" x14ac:dyDescent="0.25">
      <c r="A30" s="6" t="s">
        <v>597</v>
      </c>
      <c r="B30" s="6" t="s">
        <v>148</v>
      </c>
      <c r="C30" s="7">
        <v>2.2332528724210601E-3</v>
      </c>
    </row>
    <row r="31" spans="1:3" x14ac:dyDescent="0.25">
      <c r="A31" s="6" t="s">
        <v>597</v>
      </c>
      <c r="B31" s="6" t="s">
        <v>149</v>
      </c>
      <c r="C31" s="7">
        <v>6.3103574947441195E-4</v>
      </c>
    </row>
    <row r="32" spans="1:3" x14ac:dyDescent="0.25">
      <c r="A32" s="6" t="s">
        <v>597</v>
      </c>
      <c r="B32" s="6" t="s">
        <v>150</v>
      </c>
      <c r="C32" s="7">
        <v>1.37513121848303E-3</v>
      </c>
    </row>
    <row r="33" spans="1:3" x14ac:dyDescent="0.25">
      <c r="A33" s="6" t="s">
        <v>597</v>
      </c>
      <c r="B33" s="6" t="s">
        <v>151</v>
      </c>
      <c r="C33" s="7">
        <v>0</v>
      </c>
    </row>
    <row r="34" spans="1:3" x14ac:dyDescent="0.25">
      <c r="A34" s="6" t="s">
        <v>597</v>
      </c>
      <c r="B34" s="6" t="s">
        <v>152</v>
      </c>
      <c r="C34" s="7">
        <v>3.7615786308831198E-3</v>
      </c>
    </row>
    <row r="35" spans="1:3" x14ac:dyDescent="0.25">
      <c r="A35" s="6" t="s">
        <v>597</v>
      </c>
      <c r="B35" s="6" t="s">
        <v>153</v>
      </c>
      <c r="C35" s="7">
        <v>5.2761182975509296E-4</v>
      </c>
    </row>
    <row r="36" spans="1:3" x14ac:dyDescent="0.25">
      <c r="A36" s="6" t="s">
        <v>597</v>
      </c>
      <c r="B36" s="6" t="s">
        <v>154</v>
      </c>
      <c r="C36" s="7">
        <v>2.5908571352364902E-3</v>
      </c>
    </row>
    <row r="37" spans="1:3" x14ac:dyDescent="0.25">
      <c r="A37" s="6" t="s">
        <v>597</v>
      </c>
      <c r="B37" s="6" t="s">
        <v>155</v>
      </c>
      <c r="C37" s="7">
        <v>1.55535632450767E-3</v>
      </c>
    </row>
    <row r="38" spans="1:3" x14ac:dyDescent="0.25">
      <c r="A38" s="6" t="s">
        <v>597</v>
      </c>
      <c r="B38" s="6" t="s">
        <v>156</v>
      </c>
      <c r="C38" s="7">
        <v>0</v>
      </c>
    </row>
    <row r="39" spans="1:3" x14ac:dyDescent="0.25">
      <c r="A39" s="6" t="s">
        <v>597</v>
      </c>
      <c r="B39" s="6" t="s">
        <v>157</v>
      </c>
      <c r="C39" s="7">
        <v>0</v>
      </c>
    </row>
    <row r="40" spans="1:3" x14ac:dyDescent="0.25">
      <c r="A40" s="6" t="s">
        <v>597</v>
      </c>
      <c r="B40" s="6" t="s">
        <v>158</v>
      </c>
      <c r="C40" s="7">
        <v>2.39730682609337E-3</v>
      </c>
    </row>
    <row r="41" spans="1:3" x14ac:dyDescent="0.25">
      <c r="A41" s="6" t="s">
        <v>597</v>
      </c>
      <c r="B41" s="6" t="s">
        <v>159</v>
      </c>
      <c r="C41" s="7">
        <v>6.7347197195087496E-4</v>
      </c>
    </row>
    <row r="42" spans="1:3" x14ac:dyDescent="0.25">
      <c r="A42" s="6" t="s">
        <v>597</v>
      </c>
      <c r="B42" s="6" t="s">
        <v>160</v>
      </c>
      <c r="C42" s="7">
        <v>4.3291634023713403E-4</v>
      </c>
    </row>
    <row r="43" spans="1:3" x14ac:dyDescent="0.25">
      <c r="A43" s="6" t="s">
        <v>597</v>
      </c>
      <c r="B43" s="6" t="s">
        <v>161</v>
      </c>
      <c r="C43" s="7">
        <v>2.1396666584503799E-3</v>
      </c>
    </row>
    <row r="44" spans="1:3" x14ac:dyDescent="0.25">
      <c r="A44" s="6" t="s">
        <v>597</v>
      </c>
      <c r="B44" s="6" t="s">
        <v>162</v>
      </c>
      <c r="C44" s="7">
        <v>1.15787051931557E-4</v>
      </c>
    </row>
    <row r="45" spans="1:3" x14ac:dyDescent="0.25">
      <c r="A45" s="6" t="s">
        <v>597</v>
      </c>
      <c r="B45" s="6" t="s">
        <v>163</v>
      </c>
      <c r="C45" s="7">
        <v>1.91444465736453E-3</v>
      </c>
    </row>
    <row r="46" spans="1:3" x14ac:dyDescent="0.25">
      <c r="A46" s="6" t="s">
        <v>597</v>
      </c>
      <c r="B46" s="6" t="s">
        <v>164</v>
      </c>
      <c r="C46" s="7">
        <v>0</v>
      </c>
    </row>
    <row r="47" spans="1:3" x14ac:dyDescent="0.25">
      <c r="A47" s="6" t="s">
        <v>597</v>
      </c>
      <c r="B47" s="6" t="s">
        <v>165</v>
      </c>
      <c r="C47" s="7">
        <v>1.11381080594355E-3</v>
      </c>
    </row>
    <row r="48" spans="1:3" x14ac:dyDescent="0.25">
      <c r="A48" s="6" t="s">
        <v>597</v>
      </c>
      <c r="B48" s="6" t="s">
        <v>166</v>
      </c>
      <c r="C48" s="7">
        <v>1.6032146289843301E-3</v>
      </c>
    </row>
    <row r="49" spans="1:3" x14ac:dyDescent="0.25">
      <c r="A49" s="6" t="s">
        <v>597</v>
      </c>
      <c r="B49" s="6" t="s">
        <v>167</v>
      </c>
      <c r="C49" s="7">
        <v>2.5198013029420199E-3</v>
      </c>
    </row>
    <row r="50" spans="1:3" x14ac:dyDescent="0.25">
      <c r="A50" s="6" t="s">
        <v>597</v>
      </c>
      <c r="B50" s="6" t="s">
        <v>168</v>
      </c>
      <c r="C50" s="7">
        <v>2.2469682743713501E-3</v>
      </c>
    </row>
    <row r="51" spans="1:3" x14ac:dyDescent="0.25">
      <c r="A51" s="6" t="s">
        <v>597</v>
      </c>
      <c r="B51" s="6" t="s">
        <v>169</v>
      </c>
      <c r="C51" s="7">
        <v>2.36596669683939E-4</v>
      </c>
    </row>
    <row r="52" spans="1:3" x14ac:dyDescent="0.25">
      <c r="A52" s="6" t="s">
        <v>597</v>
      </c>
      <c r="B52" s="6" t="s">
        <v>170</v>
      </c>
      <c r="C52" s="7">
        <v>3.1054993933024798E-3</v>
      </c>
    </row>
    <row r="53" spans="1:3" x14ac:dyDescent="0.25">
      <c r="A53" s="6" t="s">
        <v>597</v>
      </c>
      <c r="B53" s="6" t="s">
        <v>171</v>
      </c>
      <c r="C53" s="7">
        <v>1.5321644541111299E-3</v>
      </c>
    </row>
    <row r="54" spans="1:3" x14ac:dyDescent="0.25">
      <c r="A54" s="6" t="s">
        <v>597</v>
      </c>
      <c r="B54" s="6" t="s">
        <v>172</v>
      </c>
      <c r="C54" s="7">
        <v>1.6459737969991401E-3</v>
      </c>
    </row>
    <row r="55" spans="1:3" x14ac:dyDescent="0.25">
      <c r="A55" s="6" t="s">
        <v>597</v>
      </c>
      <c r="B55" s="6" t="s">
        <v>173</v>
      </c>
      <c r="C55" s="7">
        <v>1.9312987296252901E-4</v>
      </c>
    </row>
    <row r="56" spans="1:3" x14ac:dyDescent="0.25">
      <c r="A56" s="6" t="s">
        <v>597</v>
      </c>
      <c r="B56" s="6" t="s">
        <v>174</v>
      </c>
      <c r="C56" s="7">
        <v>1.0608607364058901E-3</v>
      </c>
    </row>
    <row r="57" spans="1:3" x14ac:dyDescent="0.25">
      <c r="A57" s="6" t="s">
        <v>597</v>
      </c>
      <c r="B57" s="6" t="s">
        <v>175</v>
      </c>
      <c r="C57" s="7">
        <v>1.7972086354593E-3</v>
      </c>
    </row>
    <row r="58" spans="1:3" x14ac:dyDescent="0.25">
      <c r="A58" s="6" t="s">
        <v>597</v>
      </c>
      <c r="B58" s="6" t="s">
        <v>176</v>
      </c>
      <c r="C58" s="7">
        <v>1.4951194705940501E-3</v>
      </c>
    </row>
    <row r="59" spans="1:3" x14ac:dyDescent="0.25">
      <c r="A59" s="6" t="s">
        <v>597</v>
      </c>
      <c r="B59" s="6" t="s">
        <v>177</v>
      </c>
      <c r="C59" s="7">
        <v>1.98565119099017E-3</v>
      </c>
    </row>
    <row r="60" spans="1:3" x14ac:dyDescent="0.25">
      <c r="A60" s="6" t="s">
        <v>597</v>
      </c>
      <c r="B60" s="6" t="s">
        <v>178</v>
      </c>
      <c r="C60" s="7">
        <v>0</v>
      </c>
    </row>
    <row r="61" spans="1:3" x14ac:dyDescent="0.25">
      <c r="A61" s="6" t="s">
        <v>597</v>
      </c>
      <c r="B61" s="6" t="s">
        <v>179</v>
      </c>
      <c r="C61" s="7">
        <v>1.63767133152901E-3</v>
      </c>
    </row>
    <row r="62" spans="1:3" x14ac:dyDescent="0.25">
      <c r="A62" s="6" t="s">
        <v>597</v>
      </c>
      <c r="B62" s="6" t="s">
        <v>180</v>
      </c>
      <c r="C62" s="7">
        <v>4.4513770228339902E-3</v>
      </c>
    </row>
    <row r="63" spans="1:3" x14ac:dyDescent="0.25">
      <c r="A63" s="6" t="s">
        <v>597</v>
      </c>
      <c r="B63" s="6" t="s">
        <v>181</v>
      </c>
      <c r="C63" s="7">
        <v>3.9421240491892898E-3</v>
      </c>
    </row>
    <row r="64" spans="1:3" x14ac:dyDescent="0.25">
      <c r="A64" s="6" t="s">
        <v>597</v>
      </c>
      <c r="B64" s="6" t="s">
        <v>182</v>
      </c>
      <c r="C64" s="7">
        <v>2.2563714283081798E-3</v>
      </c>
    </row>
    <row r="65" spans="1:3" x14ac:dyDescent="0.25">
      <c r="A65" s="6" t="s">
        <v>597</v>
      </c>
      <c r="B65" s="6" t="s">
        <v>183</v>
      </c>
      <c r="C65" s="7">
        <v>3.5027760156651098E-4</v>
      </c>
    </row>
    <row r="66" spans="1:3" x14ac:dyDescent="0.25">
      <c r="A66" s="6" t="s">
        <v>597</v>
      </c>
      <c r="B66" s="6" t="s">
        <v>184</v>
      </c>
      <c r="C66" s="7">
        <v>1.1851991588652301E-3</v>
      </c>
    </row>
    <row r="67" spans="1:3" x14ac:dyDescent="0.25">
      <c r="A67" s="6" t="s">
        <v>597</v>
      </c>
      <c r="B67" s="6" t="s">
        <v>185</v>
      </c>
      <c r="C67" s="7">
        <v>2.0656323076905102E-3</v>
      </c>
    </row>
    <row r="68" spans="1:3" x14ac:dyDescent="0.25">
      <c r="A68" s="6" t="s">
        <v>597</v>
      </c>
      <c r="B68" s="6" t="s">
        <v>186</v>
      </c>
      <c r="C68" s="7">
        <v>1.477506676712E-3</v>
      </c>
    </row>
    <row r="69" spans="1:3" x14ac:dyDescent="0.25">
      <c r="A69" s="6" t="s">
        <v>597</v>
      </c>
      <c r="B69" s="6" t="s">
        <v>187</v>
      </c>
      <c r="C69" s="7">
        <v>0</v>
      </c>
    </row>
    <row r="70" spans="1:3" x14ac:dyDescent="0.25">
      <c r="A70" s="6" t="s">
        <v>597</v>
      </c>
      <c r="B70" s="6" t="s">
        <v>188</v>
      </c>
      <c r="C70" s="7">
        <v>1.1152716320164801E-3</v>
      </c>
    </row>
    <row r="71" spans="1:3" x14ac:dyDescent="0.25">
      <c r="A71" s="6" t="s">
        <v>597</v>
      </c>
      <c r="B71" s="6" t="s">
        <v>189</v>
      </c>
      <c r="C71" s="7">
        <v>6.9072190905609802E-4</v>
      </c>
    </row>
    <row r="72" spans="1:3" x14ac:dyDescent="0.25">
      <c r="A72" s="6" t="s">
        <v>597</v>
      </c>
      <c r="B72" s="6" t="s">
        <v>190</v>
      </c>
      <c r="C72" s="7">
        <v>1.1361743216141301E-3</v>
      </c>
    </row>
    <row r="73" spans="1:3" x14ac:dyDescent="0.25">
      <c r="A73" s="6" t="s">
        <v>597</v>
      </c>
      <c r="B73" s="6" t="s">
        <v>191</v>
      </c>
      <c r="C73" s="7">
        <v>1.6282009028202799E-3</v>
      </c>
    </row>
    <row r="74" spans="1:3" x14ac:dyDescent="0.25">
      <c r="A74" s="6" t="s">
        <v>597</v>
      </c>
      <c r="B74" s="6" t="s">
        <v>192</v>
      </c>
      <c r="C74" s="7">
        <v>2.0437042974745098E-3</v>
      </c>
    </row>
    <row r="75" spans="1:3" x14ac:dyDescent="0.25">
      <c r="A75" s="6" t="s">
        <v>597</v>
      </c>
      <c r="B75" s="6" t="s">
        <v>193</v>
      </c>
      <c r="C75" s="7">
        <v>1.0718289384012E-3</v>
      </c>
    </row>
    <row r="76" spans="1:3" x14ac:dyDescent="0.25">
      <c r="A76" s="6" t="s">
        <v>597</v>
      </c>
      <c r="B76" s="6" t="s">
        <v>194</v>
      </c>
      <c r="C76" s="7">
        <v>1.35659197354076E-3</v>
      </c>
    </row>
    <row r="77" spans="1:3" x14ac:dyDescent="0.25">
      <c r="A77" s="6" t="s">
        <v>597</v>
      </c>
      <c r="B77" s="6" t="s">
        <v>195</v>
      </c>
      <c r="C77" s="7">
        <v>1.7182906242501599E-3</v>
      </c>
    </row>
    <row r="78" spans="1:3" x14ac:dyDescent="0.25">
      <c r="A78" s="6" t="s">
        <v>597</v>
      </c>
      <c r="B78" s="6" t="s">
        <v>196</v>
      </c>
      <c r="C78" s="7">
        <v>6.3327474374881099E-4</v>
      </c>
    </row>
    <row r="79" spans="1:3" x14ac:dyDescent="0.25">
      <c r="A79" s="6" t="s">
        <v>597</v>
      </c>
      <c r="B79" s="6" t="s">
        <v>197</v>
      </c>
      <c r="C79" s="7">
        <v>9.4912723755687903E-4</v>
      </c>
    </row>
    <row r="80" spans="1:3" x14ac:dyDescent="0.25">
      <c r="A80" s="6" t="s">
        <v>597</v>
      </c>
      <c r="B80" s="6" t="s">
        <v>198</v>
      </c>
      <c r="C80" s="7">
        <v>4.8371923583429699E-4</v>
      </c>
    </row>
    <row r="81" spans="1:3" x14ac:dyDescent="0.25">
      <c r="A81" s="6" t="s">
        <v>597</v>
      </c>
      <c r="B81" s="6" t="s">
        <v>199</v>
      </c>
      <c r="C81" s="7">
        <v>1.7483128363840999E-3</v>
      </c>
    </row>
    <row r="82" spans="1:3" x14ac:dyDescent="0.25">
      <c r="A82" s="6" t="s">
        <v>597</v>
      </c>
      <c r="B82" s="6" t="s">
        <v>200</v>
      </c>
      <c r="C82" s="7">
        <v>3.7618653079265498E-3</v>
      </c>
    </row>
    <row r="83" spans="1:3" x14ac:dyDescent="0.25">
      <c r="A83" s="6" t="s">
        <v>597</v>
      </c>
      <c r="B83" s="6" t="s">
        <v>201</v>
      </c>
      <c r="C83" s="7">
        <v>2.1277535640056799E-3</v>
      </c>
    </row>
    <row r="84" spans="1:3" x14ac:dyDescent="0.25">
      <c r="A84" s="6" t="s">
        <v>597</v>
      </c>
      <c r="B84" s="6" t="s">
        <v>202</v>
      </c>
      <c r="C84" s="7">
        <v>7.4066534055382402E-4</v>
      </c>
    </row>
    <row r="85" spans="1:3" x14ac:dyDescent="0.25">
      <c r="A85" s="6" t="s">
        <v>597</v>
      </c>
      <c r="B85" s="6" t="s">
        <v>203</v>
      </c>
      <c r="C85" s="7">
        <v>3.0408807957327398E-3</v>
      </c>
    </row>
    <row r="86" spans="1:3" x14ac:dyDescent="0.25">
      <c r="A86" s="6" t="s">
        <v>597</v>
      </c>
      <c r="B86" s="6" t="s">
        <v>204</v>
      </c>
      <c r="C86" s="7">
        <v>3.5722594585701002E-5</v>
      </c>
    </row>
    <row r="87" spans="1:3" x14ac:dyDescent="0.25">
      <c r="A87" s="6" t="s">
        <v>597</v>
      </c>
      <c r="B87" s="6" t="s">
        <v>205</v>
      </c>
      <c r="C87" s="7">
        <v>0</v>
      </c>
    </row>
    <row r="88" spans="1:3" x14ac:dyDescent="0.25">
      <c r="A88" s="6" t="s">
        <v>597</v>
      </c>
      <c r="B88" s="6" t="s">
        <v>206</v>
      </c>
      <c r="C88" s="7">
        <v>0</v>
      </c>
    </row>
    <row r="89" spans="1:3" x14ac:dyDescent="0.25">
      <c r="A89" s="6" t="s">
        <v>597</v>
      </c>
      <c r="B89" s="6" t="s">
        <v>207</v>
      </c>
      <c r="C89" s="7">
        <v>4.0799479812569602E-4</v>
      </c>
    </row>
    <row r="90" spans="1:3" x14ac:dyDescent="0.25">
      <c r="A90" s="6" t="s">
        <v>597</v>
      </c>
      <c r="B90" s="6" t="s">
        <v>208</v>
      </c>
      <c r="C90" s="7">
        <v>4.6359007939062004E-3</v>
      </c>
    </row>
    <row r="91" spans="1:3" x14ac:dyDescent="0.25">
      <c r="A91" s="6" t="s">
        <v>597</v>
      </c>
      <c r="B91" s="6" t="s">
        <v>209</v>
      </c>
      <c r="C91" s="7">
        <v>5.0990558317765705E-4</v>
      </c>
    </row>
    <row r="92" spans="1:3" x14ac:dyDescent="0.25">
      <c r="A92" s="6" t="s">
        <v>597</v>
      </c>
      <c r="B92" s="6" t="s">
        <v>210</v>
      </c>
      <c r="C92" s="7">
        <v>2.6328106340543899E-3</v>
      </c>
    </row>
    <row r="93" spans="1:3" x14ac:dyDescent="0.25">
      <c r="A93" s="6" t="s">
        <v>597</v>
      </c>
      <c r="B93" s="6" t="s">
        <v>211</v>
      </c>
      <c r="C93" s="7">
        <v>4.3619684557847302E-3</v>
      </c>
    </row>
    <row r="94" spans="1:3" x14ac:dyDescent="0.25">
      <c r="A94" s="6" t="s">
        <v>597</v>
      </c>
      <c r="B94" s="6" t="s">
        <v>212</v>
      </c>
      <c r="C94" s="7">
        <v>8.2119767995573198E-4</v>
      </c>
    </row>
    <row r="95" spans="1:3" x14ac:dyDescent="0.25">
      <c r="A95" s="6" t="s">
        <v>597</v>
      </c>
      <c r="B95" s="6" t="s">
        <v>213</v>
      </c>
      <c r="C95" s="7">
        <v>4.6517354907809902E-3</v>
      </c>
    </row>
    <row r="96" spans="1:3" x14ac:dyDescent="0.25">
      <c r="A96" s="6" t="s">
        <v>597</v>
      </c>
      <c r="B96" s="6" t="s">
        <v>214</v>
      </c>
      <c r="C96" s="7">
        <v>1.2181454888700201E-3</v>
      </c>
    </row>
    <row r="97" spans="1:3" x14ac:dyDescent="0.25">
      <c r="A97" s="6" t="s">
        <v>597</v>
      </c>
      <c r="B97" s="6" t="s">
        <v>215</v>
      </c>
      <c r="C97" s="7">
        <v>9.4679808108420001E-4</v>
      </c>
    </row>
    <row r="98" spans="1:3" x14ac:dyDescent="0.25">
      <c r="A98" s="6" t="s">
        <v>597</v>
      </c>
      <c r="B98" s="6" t="s">
        <v>216</v>
      </c>
      <c r="C98" s="7">
        <v>1.3419369413590399E-3</v>
      </c>
    </row>
    <row r="99" spans="1:3" x14ac:dyDescent="0.25">
      <c r="A99" s="6" t="s">
        <v>597</v>
      </c>
      <c r="B99" s="6" t="s">
        <v>217</v>
      </c>
      <c r="C99" s="7">
        <v>0</v>
      </c>
    </row>
    <row r="100" spans="1:3" x14ac:dyDescent="0.25">
      <c r="A100" s="6" t="s">
        <v>597</v>
      </c>
      <c r="B100" s="6" t="s">
        <v>218</v>
      </c>
      <c r="C100" s="7">
        <v>1.23171984190038E-3</v>
      </c>
    </row>
    <row r="101" spans="1:3" x14ac:dyDescent="0.25">
      <c r="A101" s="6" t="s">
        <v>597</v>
      </c>
      <c r="B101" s="6" t="s">
        <v>219</v>
      </c>
      <c r="C101" s="7">
        <v>1.15656353042616E-3</v>
      </c>
    </row>
    <row r="102" spans="1:3" x14ac:dyDescent="0.25">
      <c r="A102" s="6" t="s">
        <v>597</v>
      </c>
      <c r="B102" s="6" t="s">
        <v>220</v>
      </c>
      <c r="C102" s="7">
        <v>0</v>
      </c>
    </row>
    <row r="103" spans="1:3" x14ac:dyDescent="0.25">
      <c r="A103" s="6" t="s">
        <v>597</v>
      </c>
      <c r="B103" s="6" t="s">
        <v>221</v>
      </c>
      <c r="C103" s="7">
        <v>0</v>
      </c>
    </row>
    <row r="104" spans="1:3" x14ac:dyDescent="0.25">
      <c r="A104" s="6" t="s">
        <v>597</v>
      </c>
      <c r="B104" s="6" t="s">
        <v>222</v>
      </c>
      <c r="C104" s="7">
        <v>6.0161267844319297E-4</v>
      </c>
    </row>
    <row r="105" spans="1:3" x14ac:dyDescent="0.25">
      <c r="A105" s="6" t="s">
        <v>597</v>
      </c>
      <c r="B105" s="6" t="s">
        <v>223</v>
      </c>
      <c r="C105" s="7">
        <v>2.7885925099544401E-3</v>
      </c>
    </row>
    <row r="106" spans="1:3" x14ac:dyDescent="0.25">
      <c r="A106" s="6" t="s">
        <v>597</v>
      </c>
      <c r="B106" s="6" t="s">
        <v>224</v>
      </c>
      <c r="C106" s="7">
        <v>1.1081366744419899E-3</v>
      </c>
    </row>
    <row r="107" spans="1:3" x14ac:dyDescent="0.25">
      <c r="A107" s="6" t="s">
        <v>597</v>
      </c>
      <c r="B107" s="6" t="s">
        <v>225</v>
      </c>
      <c r="C107" s="7">
        <v>1.7638545931021701E-3</v>
      </c>
    </row>
    <row r="108" spans="1:3" x14ac:dyDescent="0.25">
      <c r="A108" s="6" t="s">
        <v>597</v>
      </c>
      <c r="B108" s="6" t="s">
        <v>226</v>
      </c>
      <c r="C108" s="7">
        <v>1.2029471251658399E-3</v>
      </c>
    </row>
    <row r="109" spans="1:3" x14ac:dyDescent="0.25">
      <c r="A109" s="6" t="s">
        <v>597</v>
      </c>
      <c r="B109" s="6" t="s">
        <v>227</v>
      </c>
      <c r="C109" s="7">
        <v>1.0606025440704899E-3</v>
      </c>
    </row>
    <row r="110" spans="1:3" x14ac:dyDescent="0.25">
      <c r="A110" s="6" t="s">
        <v>597</v>
      </c>
      <c r="B110" s="6" t="s">
        <v>228</v>
      </c>
      <c r="C110" s="7">
        <v>1.1878693757931299E-3</v>
      </c>
    </row>
    <row r="111" spans="1:3" x14ac:dyDescent="0.25">
      <c r="A111" s="6" t="s">
        <v>597</v>
      </c>
      <c r="B111" s="6" t="s">
        <v>229</v>
      </c>
      <c r="C111" s="7">
        <v>1.68045453821463E-3</v>
      </c>
    </row>
    <row r="112" spans="1:3" x14ac:dyDescent="0.25">
      <c r="A112" s="6" t="s">
        <v>597</v>
      </c>
      <c r="B112" s="6" t="s">
        <v>230</v>
      </c>
      <c r="C112" s="7">
        <v>1.4245648978524401E-3</v>
      </c>
    </row>
    <row r="113" spans="1:3" x14ac:dyDescent="0.25">
      <c r="A113" s="6" t="s">
        <v>597</v>
      </c>
      <c r="B113" s="6" t="s">
        <v>231</v>
      </c>
      <c r="C113" s="7">
        <v>1.60988688080696E-3</v>
      </c>
    </row>
    <row r="114" spans="1:3" x14ac:dyDescent="0.25">
      <c r="A114" s="6" t="s">
        <v>597</v>
      </c>
      <c r="B114" s="6" t="s">
        <v>232</v>
      </c>
      <c r="C114" s="7">
        <v>0</v>
      </c>
    </row>
    <row r="115" spans="1:3" x14ac:dyDescent="0.25">
      <c r="A115" s="6" t="s">
        <v>597</v>
      </c>
      <c r="B115" s="6" t="s">
        <v>233</v>
      </c>
      <c r="C115" s="7">
        <v>7.6667952960376897E-4</v>
      </c>
    </row>
    <row r="116" spans="1:3" x14ac:dyDescent="0.25">
      <c r="A116" s="6" t="s">
        <v>597</v>
      </c>
      <c r="B116" s="6" t="s">
        <v>234</v>
      </c>
      <c r="C116" s="7">
        <v>3.4485843204287098E-3</v>
      </c>
    </row>
    <row r="117" spans="1:3" x14ac:dyDescent="0.25">
      <c r="A117" s="6" t="s">
        <v>597</v>
      </c>
      <c r="B117" s="6" t="s">
        <v>235</v>
      </c>
      <c r="C117" s="7">
        <v>0</v>
      </c>
    </row>
    <row r="118" spans="1:3" x14ac:dyDescent="0.25">
      <c r="A118" s="6" t="s">
        <v>597</v>
      </c>
      <c r="B118" s="6" t="s">
        <v>236</v>
      </c>
      <c r="C118" s="7">
        <v>1.0393553016231701E-3</v>
      </c>
    </row>
    <row r="119" spans="1:3" x14ac:dyDescent="0.25">
      <c r="A119" s="6" t="s">
        <v>597</v>
      </c>
      <c r="B119" s="6" t="s">
        <v>237</v>
      </c>
      <c r="C119" s="7">
        <v>1.80059280434673E-3</v>
      </c>
    </row>
    <row r="120" spans="1:3" x14ac:dyDescent="0.25">
      <c r="A120" s="6" t="s">
        <v>597</v>
      </c>
      <c r="B120" s="6" t="s">
        <v>238</v>
      </c>
      <c r="C120" s="7">
        <v>2.86068000759864E-3</v>
      </c>
    </row>
    <row r="121" spans="1:3" x14ac:dyDescent="0.25">
      <c r="A121" s="6" t="s">
        <v>597</v>
      </c>
      <c r="B121" s="6" t="s">
        <v>239</v>
      </c>
      <c r="C121" s="7">
        <v>1.7681612008771E-3</v>
      </c>
    </row>
    <row r="122" spans="1:3" x14ac:dyDescent="0.25">
      <c r="A122" s="6" t="s">
        <v>597</v>
      </c>
      <c r="B122" s="6" t="s">
        <v>240</v>
      </c>
      <c r="C122" s="7">
        <v>0</v>
      </c>
    </row>
    <row r="123" spans="1:3" x14ac:dyDescent="0.25">
      <c r="A123" s="6" t="s">
        <v>597</v>
      </c>
      <c r="B123" s="6" t="s">
        <v>241</v>
      </c>
      <c r="C123" s="7">
        <v>1.40141473858771E-3</v>
      </c>
    </row>
    <row r="124" spans="1:3" x14ac:dyDescent="0.25">
      <c r="A124" s="6" t="s">
        <v>597</v>
      </c>
      <c r="B124" s="6" t="s">
        <v>242</v>
      </c>
      <c r="C124" s="7">
        <v>2.7547581667068601E-3</v>
      </c>
    </row>
    <row r="125" spans="1:3" x14ac:dyDescent="0.25">
      <c r="A125" s="6" t="s">
        <v>597</v>
      </c>
      <c r="B125" s="6" t="s">
        <v>243</v>
      </c>
      <c r="C125" s="7">
        <v>2.3258059648037302E-3</v>
      </c>
    </row>
    <row r="126" spans="1:3" x14ac:dyDescent="0.25">
      <c r="A126" s="6" t="s">
        <v>597</v>
      </c>
      <c r="B126" s="6" t="s">
        <v>244</v>
      </c>
      <c r="C126" s="7">
        <v>1.19085727604141E-3</v>
      </c>
    </row>
    <row r="127" spans="1:3" x14ac:dyDescent="0.25">
      <c r="A127" s="6" t="s">
        <v>597</v>
      </c>
      <c r="B127" s="6" t="s">
        <v>245</v>
      </c>
      <c r="C127" s="7">
        <v>7.9101553935249501E-4</v>
      </c>
    </row>
    <row r="128" spans="1:3" x14ac:dyDescent="0.25">
      <c r="A128" s="6" t="s">
        <v>597</v>
      </c>
      <c r="B128" s="6" t="s">
        <v>246</v>
      </c>
      <c r="C128" s="7">
        <v>4.3314663207808901E-4</v>
      </c>
    </row>
    <row r="129" spans="1:3" x14ac:dyDescent="0.25">
      <c r="A129" s="6" t="s">
        <v>597</v>
      </c>
      <c r="B129" s="6" t="s">
        <v>247</v>
      </c>
      <c r="C129" s="7">
        <v>1.78258675739861E-3</v>
      </c>
    </row>
    <row r="130" spans="1:3" x14ac:dyDescent="0.25">
      <c r="A130" s="6" t="s">
        <v>597</v>
      </c>
      <c r="B130" s="6" t="s">
        <v>248</v>
      </c>
      <c r="C130" s="7">
        <v>1.5621942352475699E-3</v>
      </c>
    </row>
    <row r="131" spans="1:3" x14ac:dyDescent="0.25">
      <c r="A131" s="6" t="s">
        <v>597</v>
      </c>
      <c r="B131" s="6" t="s">
        <v>249</v>
      </c>
      <c r="C131" s="7">
        <v>0</v>
      </c>
    </row>
    <row r="132" spans="1:3" x14ac:dyDescent="0.25">
      <c r="A132" s="6" t="s">
        <v>597</v>
      </c>
      <c r="B132" s="6" t="s">
        <v>250</v>
      </c>
      <c r="C132" s="7">
        <v>5.0270420653235302E-3</v>
      </c>
    </row>
    <row r="133" spans="1:3" x14ac:dyDescent="0.25">
      <c r="A133" s="6" t="s">
        <v>597</v>
      </c>
      <c r="B133" s="6" t="s">
        <v>251</v>
      </c>
      <c r="C133" s="7">
        <v>1.7519902461264299E-3</v>
      </c>
    </row>
    <row r="134" spans="1:3" x14ac:dyDescent="0.25">
      <c r="A134" s="6" t="s">
        <v>597</v>
      </c>
      <c r="B134" s="6" t="s">
        <v>252</v>
      </c>
      <c r="C134" s="7">
        <v>1.50010706092207E-3</v>
      </c>
    </row>
    <row r="135" spans="1:3" x14ac:dyDescent="0.25">
      <c r="A135" s="6" t="s">
        <v>597</v>
      </c>
      <c r="B135" s="6" t="s">
        <v>253</v>
      </c>
      <c r="C135" s="7">
        <v>2.0878036643437201E-4</v>
      </c>
    </row>
    <row r="136" spans="1:3" x14ac:dyDescent="0.25">
      <c r="A136" s="6" t="s">
        <v>597</v>
      </c>
      <c r="B136" s="6" t="s">
        <v>254</v>
      </c>
      <c r="C136" s="7">
        <v>2.3405292468785398E-3</v>
      </c>
    </row>
    <row r="137" spans="1:3" x14ac:dyDescent="0.25">
      <c r="A137" s="6" t="s">
        <v>597</v>
      </c>
      <c r="B137" s="6" t="s">
        <v>255</v>
      </c>
      <c r="C137" s="7">
        <v>1.1661436924883101E-3</v>
      </c>
    </row>
    <row r="138" spans="1:3" x14ac:dyDescent="0.25">
      <c r="A138" s="6" t="s">
        <v>597</v>
      </c>
      <c r="B138" s="6" t="s">
        <v>256</v>
      </c>
      <c r="C138" s="7">
        <v>1.79337109964603E-4</v>
      </c>
    </row>
    <row r="139" spans="1:3" x14ac:dyDescent="0.25">
      <c r="A139" s="6" t="s">
        <v>597</v>
      </c>
      <c r="B139" s="6" t="s">
        <v>257</v>
      </c>
      <c r="C139" s="7">
        <v>1.51399486172431E-3</v>
      </c>
    </row>
    <row r="140" spans="1:3" x14ac:dyDescent="0.25">
      <c r="A140" s="6" t="s">
        <v>597</v>
      </c>
      <c r="B140" s="6" t="s">
        <v>258</v>
      </c>
      <c r="C140" s="7">
        <v>2.2841432454114201E-4</v>
      </c>
    </row>
    <row r="141" spans="1:3" x14ac:dyDescent="0.25">
      <c r="A141" s="6" t="s">
        <v>597</v>
      </c>
      <c r="B141" s="6" t="s">
        <v>259</v>
      </c>
      <c r="C141" s="7">
        <v>1.3062894439933299E-3</v>
      </c>
    </row>
    <row r="142" spans="1:3" x14ac:dyDescent="0.25">
      <c r="A142" s="6" t="s">
        <v>597</v>
      </c>
      <c r="B142" s="6" t="s">
        <v>260</v>
      </c>
      <c r="C142" s="7">
        <v>0</v>
      </c>
    </row>
    <row r="143" spans="1:3" x14ac:dyDescent="0.25">
      <c r="A143" s="6" t="s">
        <v>597</v>
      </c>
      <c r="B143" s="6" t="s">
        <v>261</v>
      </c>
      <c r="C143" s="7">
        <v>8.8353043447626003E-5</v>
      </c>
    </row>
    <row r="144" spans="1:3" x14ac:dyDescent="0.25">
      <c r="A144" s="6" t="s">
        <v>597</v>
      </c>
      <c r="B144" s="6" t="s">
        <v>262</v>
      </c>
      <c r="C144" s="7">
        <v>4.9217503159674797E-4</v>
      </c>
    </row>
    <row r="145" spans="1:3" x14ac:dyDescent="0.25">
      <c r="A145" s="6" t="s">
        <v>597</v>
      </c>
      <c r="B145" s="6" t="s">
        <v>263</v>
      </c>
      <c r="C145" s="7">
        <v>1.5645550681245601E-3</v>
      </c>
    </row>
    <row r="146" spans="1:3" x14ac:dyDescent="0.25">
      <c r="A146" s="6" t="s">
        <v>597</v>
      </c>
      <c r="B146" s="6" t="s">
        <v>264</v>
      </c>
      <c r="C146" s="7">
        <v>0</v>
      </c>
    </row>
    <row r="147" spans="1:3" x14ac:dyDescent="0.25">
      <c r="A147" s="6" t="s">
        <v>597</v>
      </c>
      <c r="B147" s="6" t="s">
        <v>265</v>
      </c>
      <c r="C147" s="7">
        <v>5.3242806508338404E-4</v>
      </c>
    </row>
    <row r="148" spans="1:3" x14ac:dyDescent="0.25">
      <c r="A148" s="6" t="s">
        <v>597</v>
      </c>
      <c r="B148" s="6" t="s">
        <v>266</v>
      </c>
      <c r="C148" s="7">
        <v>8.0780885340026899E-4</v>
      </c>
    </row>
    <row r="149" spans="1:3" x14ac:dyDescent="0.25">
      <c r="A149" s="6" t="s">
        <v>597</v>
      </c>
      <c r="B149" s="6" t="s">
        <v>267</v>
      </c>
      <c r="C149" s="7">
        <v>5.8380218840176998E-5</v>
      </c>
    </row>
    <row r="150" spans="1:3" x14ac:dyDescent="0.25">
      <c r="A150" s="6" t="s">
        <v>597</v>
      </c>
      <c r="B150" s="6" t="s">
        <v>268</v>
      </c>
      <c r="C150" s="7">
        <v>0</v>
      </c>
    </row>
    <row r="151" spans="1:3" x14ac:dyDescent="0.25">
      <c r="A151" s="6" t="s">
        <v>597</v>
      </c>
      <c r="B151" s="6" t="s">
        <v>269</v>
      </c>
      <c r="C151" s="7">
        <v>2.0584577052102202E-3</v>
      </c>
    </row>
    <row r="152" spans="1:3" x14ac:dyDescent="0.25">
      <c r="A152" s="6" t="s">
        <v>597</v>
      </c>
      <c r="B152" s="6" t="s">
        <v>270</v>
      </c>
      <c r="C152" s="7">
        <v>2.36674285036312E-3</v>
      </c>
    </row>
    <row r="153" spans="1:3" x14ac:dyDescent="0.25">
      <c r="A153" s="6" t="s">
        <v>597</v>
      </c>
      <c r="B153" s="6" t="s">
        <v>271</v>
      </c>
      <c r="C153" s="7">
        <v>1.7352332134606499E-4</v>
      </c>
    </row>
    <row r="154" spans="1:3" x14ac:dyDescent="0.25">
      <c r="A154" s="6" t="s">
        <v>597</v>
      </c>
      <c r="B154" s="6" t="s">
        <v>272</v>
      </c>
      <c r="C154" s="7">
        <v>9.7420613931610003E-5</v>
      </c>
    </row>
    <row r="155" spans="1:3" x14ac:dyDescent="0.25">
      <c r="A155" s="6" t="s">
        <v>597</v>
      </c>
      <c r="B155" s="6" t="s">
        <v>273</v>
      </c>
      <c r="C155" s="7">
        <v>0</v>
      </c>
    </row>
    <row r="156" spans="1:3" x14ac:dyDescent="0.25">
      <c r="A156" s="6" t="s">
        <v>597</v>
      </c>
      <c r="B156" s="6" t="s">
        <v>274</v>
      </c>
      <c r="C156" s="7">
        <v>2.0934229399077801E-4</v>
      </c>
    </row>
    <row r="157" spans="1:3" x14ac:dyDescent="0.25">
      <c r="A157" s="6" t="s">
        <v>597</v>
      </c>
      <c r="B157" s="6" t="s">
        <v>275</v>
      </c>
      <c r="C157" s="7">
        <v>3.0530282543307502E-3</v>
      </c>
    </row>
    <row r="158" spans="1:3" x14ac:dyDescent="0.25">
      <c r="A158" s="6" t="s">
        <v>597</v>
      </c>
      <c r="B158" s="6" t="s">
        <v>276</v>
      </c>
      <c r="C158" s="7">
        <v>1.1910508311574299E-3</v>
      </c>
    </row>
    <row r="159" spans="1:3" x14ac:dyDescent="0.25">
      <c r="A159" s="6" t="s">
        <v>597</v>
      </c>
      <c r="B159" s="6" t="s">
        <v>277</v>
      </c>
      <c r="C159" s="7">
        <v>0</v>
      </c>
    </row>
    <row r="160" spans="1:3" x14ac:dyDescent="0.25">
      <c r="A160" s="6" t="s">
        <v>597</v>
      </c>
      <c r="B160" s="6" t="s">
        <v>278</v>
      </c>
      <c r="C160" s="7">
        <v>5.5612224318069101E-4</v>
      </c>
    </row>
    <row r="161" spans="1:3" x14ac:dyDescent="0.25">
      <c r="A161" s="6" t="s">
        <v>597</v>
      </c>
      <c r="B161" s="6" t="s">
        <v>279</v>
      </c>
      <c r="C161" s="7">
        <v>0</v>
      </c>
    </row>
    <row r="162" spans="1:3" x14ac:dyDescent="0.25">
      <c r="A162" s="6" t="s">
        <v>597</v>
      </c>
      <c r="B162" s="6" t="s">
        <v>280</v>
      </c>
      <c r="C162" s="7">
        <v>7.7161132323859795E-4</v>
      </c>
    </row>
    <row r="163" spans="1:3" x14ac:dyDescent="0.25">
      <c r="A163" s="6" t="s">
        <v>597</v>
      </c>
      <c r="B163" s="6" t="s">
        <v>281</v>
      </c>
      <c r="C163" s="7">
        <v>1.23396928328832E-3</v>
      </c>
    </row>
    <row r="164" spans="1:3" x14ac:dyDescent="0.25">
      <c r="A164" s="6" t="s">
        <v>597</v>
      </c>
      <c r="B164" s="6" t="s">
        <v>282</v>
      </c>
      <c r="C164" s="7">
        <v>2.29975558887693E-3</v>
      </c>
    </row>
    <row r="165" spans="1:3" x14ac:dyDescent="0.25">
      <c r="A165" s="6" t="s">
        <v>597</v>
      </c>
      <c r="B165" s="6" t="s">
        <v>283</v>
      </c>
      <c r="C165" s="7">
        <v>2.76836146837956E-3</v>
      </c>
    </row>
    <row r="166" spans="1:3" x14ac:dyDescent="0.25">
      <c r="A166" s="6" t="s">
        <v>597</v>
      </c>
      <c r="B166" s="6" t="s">
        <v>284</v>
      </c>
      <c r="C166" s="7">
        <v>0</v>
      </c>
    </row>
    <row r="167" spans="1:3" x14ac:dyDescent="0.25">
      <c r="A167" s="6" t="s">
        <v>597</v>
      </c>
      <c r="B167" s="6" t="s">
        <v>285</v>
      </c>
      <c r="C167" s="7">
        <v>0</v>
      </c>
    </row>
    <row r="168" spans="1:3" x14ac:dyDescent="0.25">
      <c r="A168" s="6" t="s">
        <v>597</v>
      </c>
      <c r="B168" s="6" t="s">
        <v>286</v>
      </c>
      <c r="C168" s="7">
        <v>1.6356770754947601E-3</v>
      </c>
    </row>
    <row r="169" spans="1:3" x14ac:dyDescent="0.25">
      <c r="A169" s="6" t="s">
        <v>597</v>
      </c>
      <c r="B169" s="6" t="s">
        <v>287</v>
      </c>
      <c r="C169" s="7">
        <v>2.15669876980162E-4</v>
      </c>
    </row>
    <row r="170" spans="1:3" x14ac:dyDescent="0.25">
      <c r="A170" s="6" t="s">
        <v>597</v>
      </c>
      <c r="B170" s="6" t="s">
        <v>288</v>
      </c>
      <c r="C170" s="7">
        <v>1.22258752250912E-3</v>
      </c>
    </row>
    <row r="171" spans="1:3" x14ac:dyDescent="0.25">
      <c r="A171" s="6" t="s">
        <v>597</v>
      </c>
      <c r="B171" s="6" t="s">
        <v>289</v>
      </c>
      <c r="C171" s="7">
        <v>9.5241631709173697E-4</v>
      </c>
    </row>
    <row r="172" spans="1:3" x14ac:dyDescent="0.25">
      <c r="A172" s="6" t="s">
        <v>597</v>
      </c>
      <c r="B172" s="6" t="s">
        <v>290</v>
      </c>
      <c r="C172" s="7">
        <v>0</v>
      </c>
    </row>
    <row r="173" spans="1:3" x14ac:dyDescent="0.25">
      <c r="A173" s="6" t="s">
        <v>597</v>
      </c>
      <c r="B173" s="6" t="s">
        <v>291</v>
      </c>
      <c r="C173" s="7">
        <v>2.3246571689256E-3</v>
      </c>
    </row>
    <row r="174" spans="1:3" x14ac:dyDescent="0.25">
      <c r="A174" s="6" t="s">
        <v>597</v>
      </c>
      <c r="B174" s="6" t="s">
        <v>292</v>
      </c>
      <c r="C174" s="7">
        <v>9.3104679358594201E-4</v>
      </c>
    </row>
    <row r="175" spans="1:3" x14ac:dyDescent="0.25">
      <c r="A175" s="6" t="s">
        <v>597</v>
      </c>
      <c r="B175" s="6" t="s">
        <v>293</v>
      </c>
      <c r="C175" s="7">
        <v>6.3748488755097196E-4</v>
      </c>
    </row>
    <row r="176" spans="1:3" x14ac:dyDescent="0.25">
      <c r="A176" s="6" t="s">
        <v>597</v>
      </c>
      <c r="B176" s="6" t="s">
        <v>294</v>
      </c>
      <c r="C176" s="7">
        <v>0</v>
      </c>
    </row>
    <row r="177" spans="1:3" x14ac:dyDescent="0.25">
      <c r="A177" s="6" t="s">
        <v>597</v>
      </c>
      <c r="B177" s="6" t="s">
        <v>295</v>
      </c>
      <c r="C177" s="7">
        <v>6.2607008433863303E-4</v>
      </c>
    </row>
    <row r="178" spans="1:3" x14ac:dyDescent="0.25">
      <c r="A178" s="6" t="s">
        <v>597</v>
      </c>
      <c r="B178" s="6" t="s">
        <v>296</v>
      </c>
      <c r="C178" s="7">
        <v>4.5228078687027098E-4</v>
      </c>
    </row>
    <row r="179" spans="1:3" x14ac:dyDescent="0.25">
      <c r="A179" s="6" t="s">
        <v>597</v>
      </c>
      <c r="B179" s="6" t="s">
        <v>297</v>
      </c>
      <c r="C179" s="7">
        <v>1.2650805210956699E-3</v>
      </c>
    </row>
    <row r="180" spans="1:3" x14ac:dyDescent="0.25">
      <c r="A180" s="6" t="s">
        <v>597</v>
      </c>
      <c r="B180" s="6" t="s">
        <v>298</v>
      </c>
      <c r="C180" s="7">
        <v>1.6239388499226901E-3</v>
      </c>
    </row>
    <row r="181" spans="1:3" x14ac:dyDescent="0.25">
      <c r="A181" s="6" t="s">
        <v>597</v>
      </c>
      <c r="B181" s="6" t="s">
        <v>299</v>
      </c>
      <c r="C181" s="7">
        <v>0</v>
      </c>
    </row>
    <row r="182" spans="1:3" x14ac:dyDescent="0.25">
      <c r="A182" s="6" t="s">
        <v>597</v>
      </c>
      <c r="B182" s="6" t="s">
        <v>300</v>
      </c>
      <c r="C182" s="7">
        <v>0</v>
      </c>
    </row>
    <row r="183" spans="1:3" x14ac:dyDescent="0.25">
      <c r="A183" s="6" t="s">
        <v>597</v>
      </c>
      <c r="B183" s="6" t="s">
        <v>301</v>
      </c>
      <c r="C183" s="7">
        <v>1.0967895626832901E-3</v>
      </c>
    </row>
    <row r="184" spans="1:3" x14ac:dyDescent="0.25">
      <c r="A184" s="6" t="s">
        <v>597</v>
      </c>
      <c r="B184" s="6" t="s">
        <v>302</v>
      </c>
      <c r="C184" s="7">
        <v>2.9046853805157503E-4</v>
      </c>
    </row>
    <row r="185" spans="1:3" x14ac:dyDescent="0.25">
      <c r="A185" s="6" t="s">
        <v>597</v>
      </c>
      <c r="B185" s="6" t="s">
        <v>303</v>
      </c>
      <c r="C185" s="7">
        <v>7.7850605734116005E-5</v>
      </c>
    </row>
    <row r="186" spans="1:3" x14ac:dyDescent="0.25">
      <c r="A186" s="6" t="s">
        <v>597</v>
      </c>
      <c r="B186" s="6" t="s">
        <v>304</v>
      </c>
      <c r="C186" s="7">
        <v>6.85167240641593E-4</v>
      </c>
    </row>
    <row r="187" spans="1:3" x14ac:dyDescent="0.25">
      <c r="A187" s="6" t="s">
        <v>597</v>
      </c>
      <c r="B187" s="6" t="s">
        <v>305</v>
      </c>
      <c r="C187" s="7">
        <v>7.4528264686023996E-5</v>
      </c>
    </row>
    <row r="188" spans="1:3" x14ac:dyDescent="0.25">
      <c r="A188" s="6" t="s">
        <v>597</v>
      </c>
      <c r="B188" s="6" t="s">
        <v>306</v>
      </c>
      <c r="C188" s="7">
        <v>2.8374445016020197E-4</v>
      </c>
    </row>
    <row r="189" spans="1:3" x14ac:dyDescent="0.25">
      <c r="A189" s="6" t="s">
        <v>597</v>
      </c>
      <c r="B189" s="6" t="s">
        <v>307</v>
      </c>
      <c r="C189" s="7">
        <v>1.07246513410978E-3</v>
      </c>
    </row>
    <row r="190" spans="1:3" x14ac:dyDescent="0.25">
      <c r="A190" s="6" t="s">
        <v>597</v>
      </c>
      <c r="B190" s="6" t="s">
        <v>308</v>
      </c>
      <c r="C190" s="7">
        <v>1.6591191611338299E-4</v>
      </c>
    </row>
    <row r="191" spans="1:3" x14ac:dyDescent="0.25">
      <c r="A191" s="6" t="s">
        <v>597</v>
      </c>
      <c r="B191" s="6" t="s">
        <v>309</v>
      </c>
      <c r="C191" s="7">
        <v>9.9518475949723797E-4</v>
      </c>
    </row>
    <row r="192" spans="1:3" x14ac:dyDescent="0.25">
      <c r="A192" s="6" t="s">
        <v>597</v>
      </c>
      <c r="B192" s="6" t="s">
        <v>310</v>
      </c>
      <c r="C192" s="7">
        <v>1.22116705442623E-3</v>
      </c>
    </row>
    <row r="193" spans="1:3" x14ac:dyDescent="0.25">
      <c r="A193" s="6" t="s">
        <v>597</v>
      </c>
      <c r="B193" s="6" t="s">
        <v>311</v>
      </c>
      <c r="C193" s="7">
        <v>4.9503724001018603E-4</v>
      </c>
    </row>
    <row r="194" spans="1:3" x14ac:dyDescent="0.25">
      <c r="A194" s="6" t="s">
        <v>597</v>
      </c>
      <c r="B194" s="6" t="s">
        <v>312</v>
      </c>
      <c r="C194" s="7">
        <v>0</v>
      </c>
    </row>
    <row r="195" spans="1:3" x14ac:dyDescent="0.25">
      <c r="A195" s="6" t="s">
        <v>597</v>
      </c>
      <c r="B195" s="6" t="s">
        <v>313</v>
      </c>
      <c r="C195" s="7">
        <v>1.53793700841925E-3</v>
      </c>
    </row>
    <row r="196" spans="1:3" x14ac:dyDescent="0.25">
      <c r="A196" s="6" t="s">
        <v>597</v>
      </c>
      <c r="B196" s="6" t="s">
        <v>314</v>
      </c>
      <c r="C196" s="7">
        <v>2.6786968310648398E-4</v>
      </c>
    </row>
    <row r="197" spans="1:3" x14ac:dyDescent="0.25">
      <c r="A197" s="6" t="s">
        <v>597</v>
      </c>
      <c r="B197" s="6" t="s">
        <v>315</v>
      </c>
      <c r="C197" s="7">
        <v>6.2468151603583405E-4</v>
      </c>
    </row>
    <row r="198" spans="1:3" x14ac:dyDescent="0.25">
      <c r="A198" s="6" t="s">
        <v>597</v>
      </c>
      <c r="B198" s="6" t="s">
        <v>316</v>
      </c>
      <c r="C198" s="7">
        <v>0</v>
      </c>
    </row>
    <row r="199" spans="1:3" x14ac:dyDescent="0.25">
      <c r="A199" s="6" t="s">
        <v>597</v>
      </c>
      <c r="B199" s="6" t="s">
        <v>317</v>
      </c>
      <c r="C199" s="7">
        <v>7.3161271047317495E-4</v>
      </c>
    </row>
    <row r="200" spans="1:3" x14ac:dyDescent="0.25">
      <c r="A200" s="6" t="s">
        <v>597</v>
      </c>
      <c r="B200" s="6" t="s">
        <v>318</v>
      </c>
      <c r="C200" s="7">
        <v>3.0478425382745298E-4</v>
      </c>
    </row>
    <row r="201" spans="1:3" x14ac:dyDescent="0.25">
      <c r="A201" s="6" t="s">
        <v>597</v>
      </c>
      <c r="B201" s="6" t="s">
        <v>319</v>
      </c>
      <c r="C201" s="7">
        <v>0</v>
      </c>
    </row>
    <row r="202" spans="1:3" x14ac:dyDescent="0.25">
      <c r="A202" s="6" t="s">
        <v>597</v>
      </c>
      <c r="B202" s="6" t="s">
        <v>320</v>
      </c>
      <c r="C202" s="7">
        <v>9.0279428468463497E-4</v>
      </c>
    </row>
    <row r="203" spans="1:3" x14ac:dyDescent="0.25">
      <c r="A203" s="6" t="s">
        <v>597</v>
      </c>
      <c r="B203" s="6" t="s">
        <v>321</v>
      </c>
      <c r="C203" s="7">
        <v>1.4074586772894901E-4</v>
      </c>
    </row>
    <row r="204" spans="1:3" x14ac:dyDescent="0.25">
      <c r="A204" s="6" t="s">
        <v>597</v>
      </c>
      <c r="B204" s="6" t="s">
        <v>322</v>
      </c>
      <c r="C204" s="7">
        <v>2.6083479616452999E-3</v>
      </c>
    </row>
    <row r="205" spans="1:3" x14ac:dyDescent="0.25">
      <c r="A205" s="6" t="s">
        <v>597</v>
      </c>
      <c r="B205" s="6" t="s">
        <v>323</v>
      </c>
      <c r="C205" s="7">
        <v>2.7569653428192298E-4</v>
      </c>
    </row>
    <row r="206" spans="1:3" x14ac:dyDescent="0.25">
      <c r="A206" s="6" t="s">
        <v>597</v>
      </c>
      <c r="B206" s="6" t="s">
        <v>324</v>
      </c>
      <c r="C206" s="7">
        <v>0</v>
      </c>
    </row>
    <row r="207" spans="1:3" x14ac:dyDescent="0.25">
      <c r="A207" s="6" t="s">
        <v>597</v>
      </c>
      <c r="B207" s="6" t="s">
        <v>325</v>
      </c>
      <c r="C207" s="7">
        <v>3.44548562579202E-4</v>
      </c>
    </row>
    <row r="208" spans="1:3" x14ac:dyDescent="0.25">
      <c r="A208" s="6" t="s">
        <v>597</v>
      </c>
      <c r="B208" s="6" t="s">
        <v>326</v>
      </c>
      <c r="C208" s="7">
        <v>1.0431357821066201E-3</v>
      </c>
    </row>
    <row r="209" spans="1:3" x14ac:dyDescent="0.25">
      <c r="A209" s="6" t="s">
        <v>597</v>
      </c>
      <c r="B209" s="6" t="s">
        <v>327</v>
      </c>
      <c r="C209" s="7">
        <v>1.25445365447963E-3</v>
      </c>
    </row>
    <row r="210" spans="1:3" x14ac:dyDescent="0.25">
      <c r="A210" s="6" t="s">
        <v>597</v>
      </c>
      <c r="B210" s="6" t="s">
        <v>328</v>
      </c>
      <c r="C210" s="7">
        <v>8.9384710945203004E-4</v>
      </c>
    </row>
    <row r="211" spans="1:3" x14ac:dyDescent="0.25">
      <c r="A211" s="6" t="s">
        <v>597</v>
      </c>
      <c r="B211" s="6" t="s">
        <v>329</v>
      </c>
      <c r="C211" s="7">
        <v>2.1320705759372799E-3</v>
      </c>
    </row>
    <row r="212" spans="1:3" x14ac:dyDescent="0.25">
      <c r="A212" s="6" t="s">
        <v>597</v>
      </c>
      <c r="B212" s="6" t="s">
        <v>330</v>
      </c>
      <c r="C212" s="7">
        <v>1.2642113616281199E-3</v>
      </c>
    </row>
    <row r="213" spans="1:3" x14ac:dyDescent="0.25">
      <c r="A213" s="6" t="s">
        <v>597</v>
      </c>
      <c r="B213" s="6" t="s">
        <v>331</v>
      </c>
      <c r="C213" s="7">
        <v>0</v>
      </c>
    </row>
    <row r="214" spans="1:3" x14ac:dyDescent="0.25">
      <c r="A214" s="6" t="s">
        <v>597</v>
      </c>
      <c r="B214" s="6" t="s">
        <v>332</v>
      </c>
      <c r="C214" s="7">
        <v>0</v>
      </c>
    </row>
    <row r="215" spans="1:3" x14ac:dyDescent="0.25">
      <c r="A215" s="6" t="s">
        <v>597</v>
      </c>
      <c r="B215" s="6" t="s">
        <v>333</v>
      </c>
      <c r="C215" s="7">
        <v>0</v>
      </c>
    </row>
    <row r="216" spans="1:3" x14ac:dyDescent="0.25">
      <c r="A216" s="6" t="s">
        <v>597</v>
      </c>
      <c r="B216" s="6" t="s">
        <v>334</v>
      </c>
      <c r="C216" s="7">
        <v>0</v>
      </c>
    </row>
    <row r="217" spans="1:3" x14ac:dyDescent="0.25">
      <c r="A217" s="6" t="s">
        <v>597</v>
      </c>
      <c r="B217" s="6" t="s">
        <v>335</v>
      </c>
      <c r="C217" s="7">
        <v>1.5103388831700999E-3</v>
      </c>
    </row>
    <row r="218" spans="1:3" x14ac:dyDescent="0.25">
      <c r="A218" s="6" t="s">
        <v>597</v>
      </c>
      <c r="B218" s="6" t="s">
        <v>336</v>
      </c>
      <c r="C218" s="7">
        <v>1.36266025590721E-3</v>
      </c>
    </row>
    <row r="219" spans="1:3" x14ac:dyDescent="0.25">
      <c r="A219" s="6" t="s">
        <v>597</v>
      </c>
      <c r="B219" s="6" t="s">
        <v>337</v>
      </c>
      <c r="C219" s="7">
        <v>2.1280693615189699E-3</v>
      </c>
    </row>
    <row r="220" spans="1:3" x14ac:dyDescent="0.25">
      <c r="A220" s="6" t="s">
        <v>597</v>
      </c>
      <c r="B220" s="6" t="s">
        <v>338</v>
      </c>
      <c r="C220" s="7">
        <v>1.3190339473982599E-3</v>
      </c>
    </row>
    <row r="221" spans="1:3" x14ac:dyDescent="0.25">
      <c r="A221" s="6" t="s">
        <v>597</v>
      </c>
      <c r="B221" s="6" t="s">
        <v>339</v>
      </c>
      <c r="C221" s="7">
        <v>1.64097761099916E-3</v>
      </c>
    </row>
    <row r="222" spans="1:3" x14ac:dyDescent="0.25">
      <c r="A222" s="6" t="s">
        <v>597</v>
      </c>
      <c r="B222" s="6" t="s">
        <v>340</v>
      </c>
      <c r="C222" s="7">
        <v>2.4862131112159901E-3</v>
      </c>
    </row>
    <row r="223" spans="1:3" x14ac:dyDescent="0.25">
      <c r="A223" s="6" t="s">
        <v>597</v>
      </c>
      <c r="B223" s="6" t="s">
        <v>341</v>
      </c>
      <c r="C223" s="7">
        <v>0</v>
      </c>
    </row>
    <row r="224" spans="1:3" x14ac:dyDescent="0.25">
      <c r="A224" s="6" t="s">
        <v>597</v>
      </c>
      <c r="B224" s="6" t="s">
        <v>342</v>
      </c>
      <c r="C224" s="7">
        <v>0</v>
      </c>
    </row>
    <row r="225" spans="1:3" x14ac:dyDescent="0.25">
      <c r="A225" s="6" t="s">
        <v>597</v>
      </c>
      <c r="B225" s="6" t="s">
        <v>343</v>
      </c>
      <c r="C225" s="7">
        <v>7.16178526377406E-4</v>
      </c>
    </row>
    <row r="226" spans="1:3" x14ac:dyDescent="0.25">
      <c r="A226" s="6" t="s">
        <v>597</v>
      </c>
      <c r="B226" s="6" t="s">
        <v>344</v>
      </c>
      <c r="C226" s="7">
        <v>1.1787513266778599E-3</v>
      </c>
    </row>
    <row r="227" spans="1:3" x14ac:dyDescent="0.25">
      <c r="A227" s="6" t="s">
        <v>597</v>
      </c>
      <c r="B227" s="6" t="s">
        <v>345</v>
      </c>
      <c r="C227" s="7">
        <v>0</v>
      </c>
    </row>
    <row r="228" spans="1:3" x14ac:dyDescent="0.25">
      <c r="A228" s="6" t="s">
        <v>597</v>
      </c>
      <c r="B228" s="6" t="s">
        <v>346</v>
      </c>
      <c r="C228" s="7">
        <v>3.5725829238867E-5</v>
      </c>
    </row>
    <row r="229" spans="1:3" x14ac:dyDescent="0.25">
      <c r="A229" s="6" t="s">
        <v>597</v>
      </c>
      <c r="B229" s="6" t="s">
        <v>347</v>
      </c>
      <c r="C229" s="7">
        <v>1.3679018287962501E-3</v>
      </c>
    </row>
    <row r="230" spans="1:3" x14ac:dyDescent="0.25">
      <c r="A230" s="6" t="s">
        <v>597</v>
      </c>
      <c r="B230" s="6" t="s">
        <v>348</v>
      </c>
      <c r="C230" s="7">
        <v>0</v>
      </c>
    </row>
    <row r="231" spans="1:3" x14ac:dyDescent="0.25">
      <c r="A231" s="6" t="s">
        <v>597</v>
      </c>
      <c r="B231" s="6" t="s">
        <v>349</v>
      </c>
      <c r="C231" s="7">
        <v>1.6825803196282099E-4</v>
      </c>
    </row>
    <row r="232" spans="1:3" x14ac:dyDescent="0.25">
      <c r="A232" s="6" t="s">
        <v>597</v>
      </c>
      <c r="B232" s="6" t="s">
        <v>350</v>
      </c>
      <c r="C232" s="7">
        <v>3.2914254101485102E-4</v>
      </c>
    </row>
    <row r="233" spans="1:3" x14ac:dyDescent="0.25">
      <c r="A233" s="6" t="s">
        <v>597</v>
      </c>
      <c r="B233" s="6" t="s">
        <v>351</v>
      </c>
      <c r="C233" s="7">
        <v>2.3558322836155299E-3</v>
      </c>
    </row>
    <row r="234" spans="1:3" x14ac:dyDescent="0.25">
      <c r="A234" s="6" t="s">
        <v>597</v>
      </c>
      <c r="B234" s="6" t="s">
        <v>352</v>
      </c>
      <c r="C234" s="7">
        <v>1.81929609302752E-4</v>
      </c>
    </row>
    <row r="235" spans="1:3" x14ac:dyDescent="0.25">
      <c r="A235" s="6" t="s">
        <v>597</v>
      </c>
      <c r="B235" s="6" t="s">
        <v>353</v>
      </c>
      <c r="C235" s="7">
        <v>1.17388054899731E-3</v>
      </c>
    </row>
    <row r="236" spans="1:3" x14ac:dyDescent="0.25">
      <c r="A236" s="6" t="s">
        <v>597</v>
      </c>
      <c r="B236" s="6" t="s">
        <v>354</v>
      </c>
      <c r="C236" s="7">
        <v>1.1081494927753901E-3</v>
      </c>
    </row>
    <row r="237" spans="1:3" x14ac:dyDescent="0.25">
      <c r="A237" s="6" t="s">
        <v>597</v>
      </c>
      <c r="B237" s="6" t="s">
        <v>355</v>
      </c>
      <c r="C237" s="7">
        <v>1.53765926640715E-4</v>
      </c>
    </row>
    <row r="238" spans="1:3" x14ac:dyDescent="0.25">
      <c r="A238" s="6" t="s">
        <v>597</v>
      </c>
      <c r="B238" s="6" t="s">
        <v>356</v>
      </c>
      <c r="C238" s="7">
        <v>1.3160635907403101E-3</v>
      </c>
    </row>
    <row r="239" spans="1:3" x14ac:dyDescent="0.25">
      <c r="A239" s="6" t="s">
        <v>597</v>
      </c>
      <c r="B239" s="6" t="s">
        <v>357</v>
      </c>
      <c r="C239" s="7">
        <v>3.0620391432097799E-3</v>
      </c>
    </row>
    <row r="240" spans="1:3" x14ac:dyDescent="0.25">
      <c r="A240" s="6" t="s">
        <v>597</v>
      </c>
      <c r="B240" s="6" t="s">
        <v>358</v>
      </c>
      <c r="C240" s="7">
        <v>1.3078486799857601E-3</v>
      </c>
    </row>
    <row r="241" spans="1:3" x14ac:dyDescent="0.25">
      <c r="A241" s="6" t="s">
        <v>597</v>
      </c>
      <c r="B241" s="6" t="s">
        <v>359</v>
      </c>
      <c r="C241" s="7">
        <v>2.52082129690709E-3</v>
      </c>
    </row>
    <row r="242" spans="1:3" x14ac:dyDescent="0.25">
      <c r="A242" s="6" t="s">
        <v>597</v>
      </c>
      <c r="B242" s="6" t="s">
        <v>360</v>
      </c>
      <c r="C242" s="7">
        <v>2.3425616701018702E-3</v>
      </c>
    </row>
    <row r="243" spans="1:3" x14ac:dyDescent="0.25">
      <c r="A243" s="6" t="s">
        <v>597</v>
      </c>
      <c r="B243" s="6" t="s">
        <v>361</v>
      </c>
      <c r="C243" s="7">
        <v>3.3305169454071997E-4</v>
      </c>
    </row>
    <row r="244" spans="1:3" x14ac:dyDescent="0.25">
      <c r="A244" s="6" t="s">
        <v>597</v>
      </c>
      <c r="B244" s="6" t="s">
        <v>362</v>
      </c>
      <c r="C244" s="7">
        <v>1.46388474034417E-3</v>
      </c>
    </row>
    <row r="245" spans="1:3" x14ac:dyDescent="0.25">
      <c r="A245" s="6" t="s">
        <v>597</v>
      </c>
      <c r="B245" s="6" t="s">
        <v>363</v>
      </c>
      <c r="C245" s="7">
        <v>9.0809290001643604E-4</v>
      </c>
    </row>
    <row r="246" spans="1:3" x14ac:dyDescent="0.25">
      <c r="A246" s="6" t="s">
        <v>597</v>
      </c>
      <c r="B246" s="6" t="s">
        <v>364</v>
      </c>
      <c r="C246" s="7">
        <v>9.2041159763059897E-4</v>
      </c>
    </row>
    <row r="247" spans="1:3" x14ac:dyDescent="0.25">
      <c r="A247" s="6" t="s">
        <v>597</v>
      </c>
      <c r="B247" s="6" t="s">
        <v>365</v>
      </c>
      <c r="C247" s="7">
        <v>3.1724542008648099E-3</v>
      </c>
    </row>
    <row r="248" spans="1:3" x14ac:dyDescent="0.25">
      <c r="A248" s="6" t="s">
        <v>597</v>
      </c>
      <c r="B248" s="6" t="s">
        <v>366</v>
      </c>
      <c r="C248" s="7">
        <v>9.7697088715712006E-5</v>
      </c>
    </row>
    <row r="249" spans="1:3" x14ac:dyDescent="0.25">
      <c r="A249" s="6" t="s">
        <v>597</v>
      </c>
      <c r="B249" s="6" t="s">
        <v>367</v>
      </c>
      <c r="C249" s="7">
        <v>2.84288585405919E-3</v>
      </c>
    </row>
    <row r="250" spans="1:3" x14ac:dyDescent="0.25">
      <c r="A250" s="6" t="s">
        <v>597</v>
      </c>
      <c r="B250" s="6" t="s">
        <v>368</v>
      </c>
      <c r="C250" s="7">
        <v>0</v>
      </c>
    </row>
    <row r="251" spans="1:3" x14ac:dyDescent="0.25">
      <c r="A251" s="6" t="s">
        <v>597</v>
      </c>
      <c r="B251" s="6" t="s">
        <v>369</v>
      </c>
      <c r="C251" s="7">
        <v>1.3261314551635799E-3</v>
      </c>
    </row>
    <row r="252" spans="1:3" x14ac:dyDescent="0.25">
      <c r="A252" s="6" t="s">
        <v>597</v>
      </c>
      <c r="B252" s="6" t="s">
        <v>370</v>
      </c>
      <c r="C252" s="7">
        <v>7.2055443219335E-5</v>
      </c>
    </row>
    <row r="253" spans="1:3" x14ac:dyDescent="0.25">
      <c r="A253" s="6" t="s">
        <v>597</v>
      </c>
      <c r="B253" s="6" t="s">
        <v>371</v>
      </c>
      <c r="C253" s="7">
        <v>5.0981494845368195E-4</v>
      </c>
    </row>
    <row r="254" spans="1:3" x14ac:dyDescent="0.25">
      <c r="A254" s="6" t="s">
        <v>597</v>
      </c>
      <c r="B254" s="6" t="s">
        <v>372</v>
      </c>
      <c r="C254" s="7">
        <v>1.5847033017192501E-3</v>
      </c>
    </row>
    <row r="255" spans="1:3" x14ac:dyDescent="0.25">
      <c r="A255" s="6" t="s">
        <v>597</v>
      </c>
      <c r="B255" s="6" t="s">
        <v>373</v>
      </c>
      <c r="C255" s="7">
        <v>3.53798290859443E-3</v>
      </c>
    </row>
    <row r="256" spans="1:3" x14ac:dyDescent="0.25">
      <c r="A256" s="6" t="s">
        <v>597</v>
      </c>
      <c r="B256" s="6" t="s">
        <v>374</v>
      </c>
      <c r="C256" s="7">
        <v>8.6137890242380299E-4</v>
      </c>
    </row>
    <row r="257" spans="1:3" x14ac:dyDescent="0.25">
      <c r="A257" s="6" t="s">
        <v>597</v>
      </c>
      <c r="B257" s="6" t="s">
        <v>375</v>
      </c>
      <c r="C257" s="7">
        <v>3.3116782480449901E-3</v>
      </c>
    </row>
    <row r="258" spans="1:3" x14ac:dyDescent="0.25">
      <c r="A258" s="6" t="s">
        <v>597</v>
      </c>
      <c r="B258" s="6" t="s">
        <v>376</v>
      </c>
      <c r="C258" s="7">
        <v>1.1974135485800801E-3</v>
      </c>
    </row>
    <row r="259" spans="1:3" x14ac:dyDescent="0.25">
      <c r="A259" s="6" t="s">
        <v>597</v>
      </c>
      <c r="B259" s="6" t="s">
        <v>377</v>
      </c>
      <c r="C259" s="7">
        <v>1.5055694450683601E-4</v>
      </c>
    </row>
    <row r="260" spans="1:3" x14ac:dyDescent="0.25">
      <c r="A260" s="6" t="s">
        <v>597</v>
      </c>
      <c r="B260" s="6" t="s">
        <v>378</v>
      </c>
      <c r="C260" s="7">
        <v>1.1821228834249201E-3</v>
      </c>
    </row>
    <row r="261" spans="1:3" x14ac:dyDescent="0.25">
      <c r="A261" s="6" t="s">
        <v>597</v>
      </c>
      <c r="B261" s="6" t="s">
        <v>379</v>
      </c>
      <c r="C261" s="7">
        <v>1.4527324466338E-3</v>
      </c>
    </row>
    <row r="262" spans="1:3" x14ac:dyDescent="0.25">
      <c r="A262" s="6" t="s">
        <v>597</v>
      </c>
      <c r="B262" s="6" t="s">
        <v>380</v>
      </c>
      <c r="C262" s="7">
        <v>1.7257842674882899E-3</v>
      </c>
    </row>
    <row r="263" spans="1:3" x14ac:dyDescent="0.25">
      <c r="A263" s="6" t="s">
        <v>597</v>
      </c>
      <c r="B263" s="6" t="s">
        <v>381</v>
      </c>
      <c r="C263" s="7">
        <v>2.0384146601309101E-3</v>
      </c>
    </row>
    <row r="264" spans="1:3" x14ac:dyDescent="0.25">
      <c r="A264" s="6" t="s">
        <v>597</v>
      </c>
      <c r="B264" s="6" t="s">
        <v>382</v>
      </c>
      <c r="C264" s="7">
        <v>1.20941345029063E-3</v>
      </c>
    </row>
    <row r="265" spans="1:3" x14ac:dyDescent="0.25">
      <c r="A265" s="6" t="s">
        <v>597</v>
      </c>
      <c r="B265" s="6" t="s">
        <v>383</v>
      </c>
      <c r="C265" s="7">
        <v>3.9992045517400602E-4</v>
      </c>
    </row>
    <row r="266" spans="1:3" x14ac:dyDescent="0.25">
      <c r="A266" s="6" t="s">
        <v>597</v>
      </c>
      <c r="B266" s="6" t="s">
        <v>384</v>
      </c>
      <c r="C266" s="7">
        <v>0</v>
      </c>
    </row>
    <row r="267" spans="1:3" x14ac:dyDescent="0.25">
      <c r="A267" s="6" t="s">
        <v>597</v>
      </c>
      <c r="B267" s="6" t="s">
        <v>385</v>
      </c>
      <c r="C267" s="7">
        <v>7.06531587843184E-4</v>
      </c>
    </row>
    <row r="268" spans="1:3" x14ac:dyDescent="0.25">
      <c r="A268" s="6" t="s">
        <v>597</v>
      </c>
      <c r="B268" s="6" t="s">
        <v>386</v>
      </c>
      <c r="C268" s="7">
        <v>1.9539096425669799E-4</v>
      </c>
    </row>
    <row r="269" spans="1:3" x14ac:dyDescent="0.25">
      <c r="A269" s="6" t="s">
        <v>597</v>
      </c>
      <c r="B269" s="6" t="s">
        <v>387</v>
      </c>
      <c r="C269" s="7">
        <v>5.8581104462084701E-3</v>
      </c>
    </row>
    <row r="270" spans="1:3" x14ac:dyDescent="0.25">
      <c r="A270" s="6" t="s">
        <v>597</v>
      </c>
      <c r="B270" s="6" t="s">
        <v>388</v>
      </c>
      <c r="C270" s="7">
        <v>1.56750287241979E-3</v>
      </c>
    </row>
    <row r="271" spans="1:3" x14ac:dyDescent="0.25">
      <c r="A271" s="6" t="s">
        <v>597</v>
      </c>
      <c r="B271" s="6" t="s">
        <v>389</v>
      </c>
      <c r="C271" s="7">
        <v>4.52099659180029E-4</v>
      </c>
    </row>
    <row r="272" spans="1:3" x14ac:dyDescent="0.25">
      <c r="A272" s="6" t="s">
        <v>597</v>
      </c>
      <c r="B272" s="6" t="s">
        <v>390</v>
      </c>
      <c r="C272" s="7">
        <v>2.8606128230362002E-3</v>
      </c>
    </row>
    <row r="273" spans="1:3" x14ac:dyDescent="0.25">
      <c r="A273" s="6" t="s">
        <v>597</v>
      </c>
      <c r="B273" s="6" t="s">
        <v>391</v>
      </c>
      <c r="C273" s="7">
        <v>1.6609357646895299E-3</v>
      </c>
    </row>
    <row r="274" spans="1:3" x14ac:dyDescent="0.25">
      <c r="A274" s="6" t="s">
        <v>597</v>
      </c>
      <c r="B274" s="6" t="s">
        <v>392</v>
      </c>
      <c r="C274" s="7">
        <v>1.5965217063103999E-5</v>
      </c>
    </row>
    <row r="275" spans="1:3" x14ac:dyDescent="0.25">
      <c r="A275" s="6" t="s">
        <v>597</v>
      </c>
      <c r="B275" s="6" t="s">
        <v>393</v>
      </c>
      <c r="C275" s="7">
        <v>2.2095245264203201E-3</v>
      </c>
    </row>
    <row r="276" spans="1:3" x14ac:dyDescent="0.25">
      <c r="A276" s="6" t="s">
        <v>597</v>
      </c>
      <c r="B276" s="6" t="s">
        <v>394</v>
      </c>
      <c r="C276" s="7">
        <v>9.3382464327577096E-4</v>
      </c>
    </row>
    <row r="277" spans="1:3" x14ac:dyDescent="0.25">
      <c r="A277" s="6" t="s">
        <v>597</v>
      </c>
      <c r="B277" s="6" t="s">
        <v>395</v>
      </c>
      <c r="C277" s="7">
        <v>1.13361921194551E-3</v>
      </c>
    </row>
    <row r="278" spans="1:3" x14ac:dyDescent="0.25">
      <c r="A278" s="6" t="s">
        <v>597</v>
      </c>
      <c r="B278" s="6" t="s">
        <v>396</v>
      </c>
      <c r="C278" s="7">
        <v>0</v>
      </c>
    </row>
    <row r="279" spans="1:3" x14ac:dyDescent="0.25">
      <c r="A279" s="6" t="s">
        <v>597</v>
      </c>
      <c r="B279" s="6" t="s">
        <v>397</v>
      </c>
      <c r="C279" s="7">
        <v>2.13214038516517E-3</v>
      </c>
    </row>
    <row r="280" spans="1:3" x14ac:dyDescent="0.25">
      <c r="A280" s="6" t="s">
        <v>597</v>
      </c>
      <c r="B280" s="6" t="s">
        <v>398</v>
      </c>
      <c r="C280" s="7">
        <v>7.2003779407695499E-4</v>
      </c>
    </row>
    <row r="281" spans="1:3" x14ac:dyDescent="0.25">
      <c r="A281" s="6" t="s">
        <v>597</v>
      </c>
      <c r="B281" s="6" t="s">
        <v>399</v>
      </c>
      <c r="C281" s="7">
        <v>8.8484584291442E-4</v>
      </c>
    </row>
    <row r="282" spans="1:3" x14ac:dyDescent="0.25">
      <c r="A282" s="6" t="s">
        <v>597</v>
      </c>
      <c r="B282" s="6" t="s">
        <v>400</v>
      </c>
      <c r="C282" s="7">
        <v>8.6356586302781398E-4</v>
      </c>
    </row>
    <row r="283" spans="1:3" x14ac:dyDescent="0.25">
      <c r="A283" s="6" t="s">
        <v>597</v>
      </c>
      <c r="B283" s="6" t="s">
        <v>401</v>
      </c>
      <c r="C283" s="7">
        <v>2.0240234691144901E-3</v>
      </c>
    </row>
    <row r="284" spans="1:3" x14ac:dyDescent="0.25">
      <c r="A284" s="6" t="s">
        <v>597</v>
      </c>
      <c r="B284" s="6" t="s">
        <v>402</v>
      </c>
      <c r="C284" s="7">
        <v>1.4718782771063401E-3</v>
      </c>
    </row>
    <row r="285" spans="1:3" x14ac:dyDescent="0.25">
      <c r="A285" s="6" t="s">
        <v>597</v>
      </c>
      <c r="B285" s="6" t="s">
        <v>403</v>
      </c>
      <c r="C285" s="7">
        <v>1.40859378280953E-3</v>
      </c>
    </row>
    <row r="286" spans="1:3" x14ac:dyDescent="0.25">
      <c r="A286" s="6" t="s">
        <v>597</v>
      </c>
      <c r="B286" s="6" t="s">
        <v>404</v>
      </c>
      <c r="C286" s="7">
        <v>0</v>
      </c>
    </row>
    <row r="287" spans="1:3" x14ac:dyDescent="0.25">
      <c r="A287" s="6" t="s">
        <v>597</v>
      </c>
      <c r="B287" s="6" t="s">
        <v>405</v>
      </c>
      <c r="C287" s="7">
        <v>0</v>
      </c>
    </row>
    <row r="288" spans="1:3" x14ac:dyDescent="0.25">
      <c r="A288" s="6" t="s">
        <v>597</v>
      </c>
      <c r="B288" s="6" t="s">
        <v>406</v>
      </c>
      <c r="C288" s="7">
        <v>0</v>
      </c>
    </row>
    <row r="289" spans="1:3" x14ac:dyDescent="0.25">
      <c r="A289" s="6" t="s">
        <v>597</v>
      </c>
      <c r="B289" s="6" t="s">
        <v>407</v>
      </c>
      <c r="C289" s="7">
        <v>9.2843920779106005E-4</v>
      </c>
    </row>
    <row r="290" spans="1:3" x14ac:dyDescent="0.25">
      <c r="A290" s="6" t="s">
        <v>597</v>
      </c>
      <c r="B290" s="6" t="s">
        <v>408</v>
      </c>
      <c r="C290" s="7">
        <v>3.5080816630383901E-4</v>
      </c>
    </row>
    <row r="291" spans="1:3" x14ac:dyDescent="0.25">
      <c r="A291" s="6" t="s">
        <v>597</v>
      </c>
      <c r="B291" s="6" t="s">
        <v>409</v>
      </c>
      <c r="C291" s="7">
        <v>1.2530848076810601E-3</v>
      </c>
    </row>
    <row r="292" spans="1:3" x14ac:dyDescent="0.25">
      <c r="A292" s="6" t="s">
        <v>597</v>
      </c>
      <c r="B292" s="6" t="s">
        <v>410</v>
      </c>
      <c r="C292" s="7">
        <v>3.9464259231158997E-4</v>
      </c>
    </row>
    <row r="293" spans="1:3" x14ac:dyDescent="0.25">
      <c r="A293" s="6" t="s">
        <v>597</v>
      </c>
      <c r="B293" s="6" t="s">
        <v>411</v>
      </c>
      <c r="C293" s="7">
        <v>0</v>
      </c>
    </row>
    <row r="294" spans="1:3" x14ac:dyDescent="0.25">
      <c r="A294" s="6" t="s">
        <v>597</v>
      </c>
      <c r="B294" s="6" t="s">
        <v>412</v>
      </c>
      <c r="C294" s="7">
        <v>4.9299708454821197E-4</v>
      </c>
    </row>
    <row r="295" spans="1:3" x14ac:dyDescent="0.25">
      <c r="A295" s="6" t="s">
        <v>597</v>
      </c>
      <c r="B295" s="6" t="s">
        <v>413</v>
      </c>
      <c r="C295" s="7">
        <v>1.7982999034819099E-3</v>
      </c>
    </row>
    <row r="296" spans="1:3" x14ac:dyDescent="0.25">
      <c r="A296" s="6" t="s">
        <v>597</v>
      </c>
      <c r="B296" s="6" t="s">
        <v>414</v>
      </c>
      <c r="C296" s="7">
        <v>2.7019838767277102E-3</v>
      </c>
    </row>
    <row r="297" spans="1:3" x14ac:dyDescent="0.25">
      <c r="A297" s="6" t="s">
        <v>597</v>
      </c>
      <c r="B297" s="6" t="s">
        <v>415</v>
      </c>
      <c r="C297" s="7">
        <v>6.8029733928142301E-4</v>
      </c>
    </row>
    <row r="298" spans="1:3" x14ac:dyDescent="0.25">
      <c r="A298" s="6" t="s">
        <v>597</v>
      </c>
      <c r="B298" s="6" t="s">
        <v>416</v>
      </c>
      <c r="C298" s="7">
        <v>5.4486798272104797E-4</v>
      </c>
    </row>
    <row r="299" spans="1:3" x14ac:dyDescent="0.25">
      <c r="A299" s="6" t="s">
        <v>597</v>
      </c>
      <c r="B299" s="6" t="s">
        <v>417</v>
      </c>
      <c r="C299" s="7">
        <v>0</v>
      </c>
    </row>
    <row r="300" spans="1:3" x14ac:dyDescent="0.25">
      <c r="A300" s="6" t="s">
        <v>597</v>
      </c>
      <c r="B300" s="6" t="s">
        <v>418</v>
      </c>
      <c r="C300" s="7">
        <v>1.0886703598604001E-3</v>
      </c>
    </row>
    <row r="301" spans="1:3" x14ac:dyDescent="0.25">
      <c r="A301" s="6" t="s">
        <v>597</v>
      </c>
      <c r="B301" s="6" t="s">
        <v>419</v>
      </c>
      <c r="C301" s="7">
        <v>0</v>
      </c>
    </row>
    <row r="302" spans="1:3" x14ac:dyDescent="0.25">
      <c r="A302" s="6" t="s">
        <v>597</v>
      </c>
      <c r="B302" s="6" t="s">
        <v>420</v>
      </c>
      <c r="C302" s="7">
        <v>3.88631580059366E-4</v>
      </c>
    </row>
    <row r="303" spans="1:3" x14ac:dyDescent="0.25">
      <c r="A303" s="6" t="s">
        <v>597</v>
      </c>
      <c r="B303" s="6" t="s">
        <v>421</v>
      </c>
      <c r="C303" s="7">
        <v>7.8285101701977197E-4</v>
      </c>
    </row>
    <row r="304" spans="1:3" x14ac:dyDescent="0.25">
      <c r="A304" s="6" t="s">
        <v>597</v>
      </c>
      <c r="B304" s="6" t="s">
        <v>422</v>
      </c>
      <c r="C304" s="7">
        <v>7.03318915713196E-4</v>
      </c>
    </row>
    <row r="305" spans="1:3" x14ac:dyDescent="0.25">
      <c r="A305" s="6" t="s">
        <v>597</v>
      </c>
      <c r="B305" s="6" t="s">
        <v>423</v>
      </c>
      <c r="C305" s="7">
        <v>1.77968127422289E-3</v>
      </c>
    </row>
    <row r="306" spans="1:3" x14ac:dyDescent="0.25">
      <c r="A306" s="6" t="s">
        <v>597</v>
      </c>
      <c r="B306" s="6" t="s">
        <v>424</v>
      </c>
      <c r="C306" s="7">
        <v>0</v>
      </c>
    </row>
    <row r="307" spans="1:3" x14ac:dyDescent="0.25">
      <c r="A307" s="6" t="s">
        <v>597</v>
      </c>
      <c r="B307" s="6" t="s">
        <v>425</v>
      </c>
      <c r="C307" s="7">
        <v>4.6396099487838499E-4</v>
      </c>
    </row>
    <row r="308" spans="1:3" x14ac:dyDescent="0.25">
      <c r="A308" s="6" t="s">
        <v>597</v>
      </c>
      <c r="B308" s="6" t="s">
        <v>426</v>
      </c>
      <c r="C308" s="7">
        <v>8.0220197519216302E-4</v>
      </c>
    </row>
    <row r="309" spans="1:3" x14ac:dyDescent="0.25">
      <c r="A309" s="6" t="s">
        <v>597</v>
      </c>
      <c r="B309" s="6" t="s">
        <v>427</v>
      </c>
      <c r="C309" s="7">
        <v>3.2337903858076699E-3</v>
      </c>
    </row>
    <row r="310" spans="1:3" x14ac:dyDescent="0.25">
      <c r="A310" s="6" t="s">
        <v>597</v>
      </c>
      <c r="B310" s="6" t="s">
        <v>428</v>
      </c>
      <c r="C310" s="7">
        <v>2.29628371922052E-4</v>
      </c>
    </row>
    <row r="311" spans="1:3" x14ac:dyDescent="0.25">
      <c r="A311" s="6" t="s">
        <v>597</v>
      </c>
      <c r="B311" s="6" t="s">
        <v>429</v>
      </c>
      <c r="C311" s="7">
        <v>9.9172511536926999E-5</v>
      </c>
    </row>
    <row r="312" spans="1:3" x14ac:dyDescent="0.25">
      <c r="A312" s="6" t="s">
        <v>597</v>
      </c>
      <c r="B312" s="6" t="s">
        <v>430</v>
      </c>
      <c r="C312" s="7">
        <v>3.1913350002664401E-3</v>
      </c>
    </row>
    <row r="313" spans="1:3" x14ac:dyDescent="0.25">
      <c r="A313" s="6" t="s">
        <v>597</v>
      </c>
      <c r="B313" s="6" t="s">
        <v>431</v>
      </c>
      <c r="C313" s="7">
        <v>2.0390279555260399E-3</v>
      </c>
    </row>
    <row r="314" spans="1:3" x14ac:dyDescent="0.25">
      <c r="A314" s="6" t="s">
        <v>597</v>
      </c>
      <c r="B314" s="6" t="s">
        <v>432</v>
      </c>
      <c r="C314" s="7">
        <v>1.4664031820188601E-3</v>
      </c>
    </row>
    <row r="315" spans="1:3" x14ac:dyDescent="0.25">
      <c r="A315" s="6" t="s">
        <v>597</v>
      </c>
      <c r="B315" s="6" t="s">
        <v>433</v>
      </c>
      <c r="C315" s="7">
        <v>9.3293520816021104E-4</v>
      </c>
    </row>
    <row r="316" spans="1:3" x14ac:dyDescent="0.25">
      <c r="A316" s="6" t="s">
        <v>597</v>
      </c>
      <c r="B316" s="6" t="s">
        <v>434</v>
      </c>
      <c r="C316" s="7">
        <v>4.5248005525150899E-4</v>
      </c>
    </row>
    <row r="317" spans="1:3" x14ac:dyDescent="0.25">
      <c r="A317" s="6" t="s">
        <v>597</v>
      </c>
      <c r="B317" s="6" t="s">
        <v>435</v>
      </c>
      <c r="C317" s="7">
        <v>0</v>
      </c>
    </row>
    <row r="318" spans="1:3" x14ac:dyDescent="0.25">
      <c r="A318" s="6" t="s">
        <v>597</v>
      </c>
      <c r="B318" s="6" t="s">
        <v>436</v>
      </c>
      <c r="C318" s="7">
        <v>1.4314626775979E-3</v>
      </c>
    </row>
    <row r="319" spans="1:3" x14ac:dyDescent="0.25">
      <c r="A319" s="6" t="s">
        <v>597</v>
      </c>
      <c r="B319" s="6" t="s">
        <v>437</v>
      </c>
      <c r="C319" s="7">
        <v>2.7454867486380801E-4</v>
      </c>
    </row>
    <row r="320" spans="1:3" x14ac:dyDescent="0.25">
      <c r="A320" s="6" t="s">
        <v>597</v>
      </c>
      <c r="B320" s="6" t="s">
        <v>438</v>
      </c>
      <c r="C320" s="7">
        <v>3.28877694658533E-4</v>
      </c>
    </row>
    <row r="321" spans="1:3" x14ac:dyDescent="0.25">
      <c r="A321" s="6" t="s">
        <v>597</v>
      </c>
      <c r="B321" s="6" t="s">
        <v>439</v>
      </c>
      <c r="C321" s="7">
        <v>1.66176107806829E-3</v>
      </c>
    </row>
    <row r="322" spans="1:3" x14ac:dyDescent="0.25">
      <c r="A322" s="6" t="s">
        <v>597</v>
      </c>
      <c r="B322" s="6" t="s">
        <v>440</v>
      </c>
      <c r="C322" s="7">
        <v>2.6342337010286099E-3</v>
      </c>
    </row>
    <row r="323" spans="1:3" x14ac:dyDescent="0.25">
      <c r="A323" s="6" t="s">
        <v>597</v>
      </c>
      <c r="B323" s="6" t="s">
        <v>441</v>
      </c>
      <c r="C323" s="7">
        <v>5.7938344598373697E-4</v>
      </c>
    </row>
    <row r="324" spans="1:3" x14ac:dyDescent="0.25">
      <c r="A324" s="6" t="s">
        <v>597</v>
      </c>
      <c r="B324" s="6" t="s">
        <v>442</v>
      </c>
      <c r="C324" s="7">
        <v>3.9599702707646201E-3</v>
      </c>
    </row>
    <row r="325" spans="1:3" x14ac:dyDescent="0.25">
      <c r="A325" s="6" t="s">
        <v>597</v>
      </c>
      <c r="B325" s="6" t="s">
        <v>443</v>
      </c>
      <c r="C325" s="7">
        <v>1.71809562578293E-3</v>
      </c>
    </row>
    <row r="326" spans="1:3" x14ac:dyDescent="0.25">
      <c r="A326" s="6" t="s">
        <v>597</v>
      </c>
      <c r="B326" s="6" t="s">
        <v>444</v>
      </c>
      <c r="C326" s="7">
        <v>1.3623376712066601E-3</v>
      </c>
    </row>
    <row r="327" spans="1:3" x14ac:dyDescent="0.25">
      <c r="A327" s="6" t="s">
        <v>597</v>
      </c>
      <c r="B327" s="6" t="s">
        <v>445</v>
      </c>
      <c r="C327" s="7">
        <v>0</v>
      </c>
    </row>
    <row r="328" spans="1:3" x14ac:dyDescent="0.25">
      <c r="A328" s="6" t="s">
        <v>597</v>
      </c>
      <c r="B328" s="6" t="s">
        <v>446</v>
      </c>
      <c r="C328" s="7">
        <v>1.5615408653778199E-3</v>
      </c>
    </row>
    <row r="329" spans="1:3" x14ac:dyDescent="0.25">
      <c r="A329" s="6" t="s">
        <v>597</v>
      </c>
      <c r="B329" s="6" t="s">
        <v>447</v>
      </c>
      <c r="C329" s="7">
        <v>8.9201734390787803E-4</v>
      </c>
    </row>
    <row r="330" spans="1:3" x14ac:dyDescent="0.25">
      <c r="A330" s="6" t="s">
        <v>597</v>
      </c>
      <c r="B330" s="6" t="s">
        <v>448</v>
      </c>
      <c r="C330" s="7">
        <v>3.4457484359921701E-4</v>
      </c>
    </row>
    <row r="331" spans="1:3" x14ac:dyDescent="0.25">
      <c r="A331" s="6" t="s">
        <v>597</v>
      </c>
      <c r="B331" s="6" t="s">
        <v>449</v>
      </c>
      <c r="C331" s="7">
        <v>2.3340070348511102E-3</v>
      </c>
    </row>
    <row r="332" spans="1:3" x14ac:dyDescent="0.25">
      <c r="A332" s="6" t="s">
        <v>597</v>
      </c>
      <c r="B332" s="6" t="s">
        <v>450</v>
      </c>
      <c r="C332" s="7">
        <v>1.64925282462376E-3</v>
      </c>
    </row>
    <row r="333" spans="1:3" x14ac:dyDescent="0.25">
      <c r="A333" s="6" t="s">
        <v>597</v>
      </c>
      <c r="B333" s="6" t="s">
        <v>451</v>
      </c>
      <c r="C333" s="7">
        <v>1.2200700903211401E-3</v>
      </c>
    </row>
    <row r="334" spans="1:3" x14ac:dyDescent="0.25">
      <c r="A334" s="6" t="s">
        <v>597</v>
      </c>
      <c r="B334" s="6" t="s">
        <v>452</v>
      </c>
      <c r="C334" s="7">
        <v>1.26340700691177E-3</v>
      </c>
    </row>
    <row r="335" spans="1:3" x14ac:dyDescent="0.25">
      <c r="A335" s="6" t="s">
        <v>597</v>
      </c>
      <c r="B335" s="6" t="s">
        <v>453</v>
      </c>
      <c r="C335" s="7">
        <v>1.05049064884384E-3</v>
      </c>
    </row>
    <row r="336" spans="1:3" x14ac:dyDescent="0.25">
      <c r="A336" s="6" t="s">
        <v>597</v>
      </c>
      <c r="B336" s="6" t="s">
        <v>454</v>
      </c>
      <c r="C336" s="7">
        <v>2.9634158568794498E-3</v>
      </c>
    </row>
    <row r="337" spans="1:3" x14ac:dyDescent="0.25">
      <c r="A337" s="6" t="s">
        <v>597</v>
      </c>
      <c r="B337" s="6" t="s">
        <v>455</v>
      </c>
      <c r="C337" s="7">
        <v>1.90708265548932E-3</v>
      </c>
    </row>
    <row r="338" spans="1:3" x14ac:dyDescent="0.25">
      <c r="A338" s="6" t="s">
        <v>597</v>
      </c>
      <c r="B338" s="6" t="s">
        <v>456</v>
      </c>
      <c r="C338" s="7">
        <v>1.2578036039153701E-4</v>
      </c>
    </row>
    <row r="339" spans="1:3" x14ac:dyDescent="0.25">
      <c r="A339" s="6" t="s">
        <v>597</v>
      </c>
      <c r="B339" s="6" t="s">
        <v>457</v>
      </c>
      <c r="C339" s="7">
        <v>3.8715960667572401E-3</v>
      </c>
    </row>
    <row r="340" spans="1:3" x14ac:dyDescent="0.25">
      <c r="A340" s="6" t="s">
        <v>597</v>
      </c>
      <c r="B340" s="6" t="s">
        <v>458</v>
      </c>
      <c r="C340" s="7">
        <v>5.5639074516761298E-4</v>
      </c>
    </row>
    <row r="341" spans="1:3" x14ac:dyDescent="0.25">
      <c r="A341" s="6" t="s">
        <v>597</v>
      </c>
      <c r="B341" s="6" t="s">
        <v>459</v>
      </c>
      <c r="C341" s="7">
        <v>1.3850588974196701E-4</v>
      </c>
    </row>
    <row r="342" spans="1:3" x14ac:dyDescent="0.25">
      <c r="A342" s="6" t="s">
        <v>597</v>
      </c>
      <c r="B342" s="6" t="s">
        <v>460</v>
      </c>
      <c r="C342" s="7">
        <v>1.6054179690471999E-3</v>
      </c>
    </row>
    <row r="343" spans="1:3" x14ac:dyDescent="0.25">
      <c r="A343" s="6" t="s">
        <v>597</v>
      </c>
      <c r="B343" s="6" t="s">
        <v>461</v>
      </c>
      <c r="C343" s="7">
        <v>0</v>
      </c>
    </row>
    <row r="344" spans="1:3" x14ac:dyDescent="0.25">
      <c r="A344" s="6" t="s">
        <v>597</v>
      </c>
      <c r="B344" s="6" t="s">
        <v>462</v>
      </c>
      <c r="C344" s="7">
        <v>0</v>
      </c>
    </row>
    <row r="345" spans="1:3" x14ac:dyDescent="0.25">
      <c r="A345" s="6" t="s">
        <v>597</v>
      </c>
      <c r="B345" s="6" t="s">
        <v>463</v>
      </c>
      <c r="C345" s="7">
        <v>1.4316724833021301E-4</v>
      </c>
    </row>
    <row r="346" spans="1:3" x14ac:dyDescent="0.25">
      <c r="A346" s="6" t="s">
        <v>597</v>
      </c>
      <c r="B346" s="6" t="s">
        <v>464</v>
      </c>
      <c r="C346" s="7">
        <v>4.7271017883783401E-3</v>
      </c>
    </row>
    <row r="347" spans="1:3" x14ac:dyDescent="0.25">
      <c r="A347" s="6" t="s">
        <v>597</v>
      </c>
      <c r="B347" s="6" t="s">
        <v>465</v>
      </c>
      <c r="C347" s="7">
        <v>6.7046519644891895E-4</v>
      </c>
    </row>
    <row r="348" spans="1:3" x14ac:dyDescent="0.25">
      <c r="A348" s="6" t="s">
        <v>597</v>
      </c>
      <c r="B348" s="6" t="s">
        <v>466</v>
      </c>
      <c r="C348" s="7">
        <v>4.2845137965131404E-3</v>
      </c>
    </row>
    <row r="349" spans="1:3" x14ac:dyDescent="0.25">
      <c r="A349" s="6" t="s">
        <v>597</v>
      </c>
      <c r="B349" s="6" t="s">
        <v>467</v>
      </c>
      <c r="C349" s="7">
        <v>0</v>
      </c>
    </row>
    <row r="350" spans="1:3" x14ac:dyDescent="0.25">
      <c r="A350" s="6" t="s">
        <v>597</v>
      </c>
      <c r="B350" s="6" t="s">
        <v>468</v>
      </c>
      <c r="C350" s="7">
        <v>5.4264352505530001E-4</v>
      </c>
    </row>
    <row r="351" spans="1:3" x14ac:dyDescent="0.25">
      <c r="A351" s="6" t="s">
        <v>597</v>
      </c>
      <c r="B351" s="6" t="s">
        <v>469</v>
      </c>
      <c r="C351" s="7">
        <v>0</v>
      </c>
    </row>
    <row r="352" spans="1:3" x14ac:dyDescent="0.25">
      <c r="A352" s="6" t="s">
        <v>597</v>
      </c>
      <c r="B352" s="6" t="s">
        <v>470</v>
      </c>
      <c r="C352" s="7">
        <v>2.2572687674899099E-3</v>
      </c>
    </row>
    <row r="353" spans="1:3" x14ac:dyDescent="0.25">
      <c r="A353" s="6" t="s">
        <v>597</v>
      </c>
      <c r="B353" s="6" t="s">
        <v>471</v>
      </c>
      <c r="C353" s="7">
        <v>9.4721228422130796E-4</v>
      </c>
    </row>
    <row r="354" spans="1:3" x14ac:dyDescent="0.25">
      <c r="A354" s="6" t="s">
        <v>597</v>
      </c>
      <c r="B354" s="6" t="s">
        <v>472</v>
      </c>
      <c r="C354" s="7">
        <v>5.3861413521851399E-4</v>
      </c>
    </row>
    <row r="355" spans="1:3" x14ac:dyDescent="0.25">
      <c r="A355" s="6" t="s">
        <v>597</v>
      </c>
      <c r="B355" s="6" t="s">
        <v>473</v>
      </c>
      <c r="C355" s="7">
        <v>2.79147089592939E-3</v>
      </c>
    </row>
    <row r="356" spans="1:3" x14ac:dyDescent="0.25">
      <c r="A356" s="6" t="s">
        <v>597</v>
      </c>
      <c r="B356" s="6" t="s">
        <v>474</v>
      </c>
      <c r="C356" s="7">
        <v>1.50486224593058E-3</v>
      </c>
    </row>
    <row r="357" spans="1:3" x14ac:dyDescent="0.25">
      <c r="A357" s="6" t="s">
        <v>597</v>
      </c>
      <c r="B357" s="6" t="s">
        <v>475</v>
      </c>
      <c r="C357" s="7">
        <v>4.58233919020554E-4</v>
      </c>
    </row>
    <row r="358" spans="1:3" x14ac:dyDescent="0.25">
      <c r="A358" s="6" t="s">
        <v>597</v>
      </c>
      <c r="B358" s="6" t="s">
        <v>476</v>
      </c>
      <c r="C358" s="7">
        <v>0</v>
      </c>
    </row>
    <row r="359" spans="1:3" x14ac:dyDescent="0.25">
      <c r="A359" s="6" t="s">
        <v>597</v>
      </c>
      <c r="B359" s="6" t="s">
        <v>477</v>
      </c>
      <c r="C359" s="7">
        <v>9.33872591746741E-4</v>
      </c>
    </row>
    <row r="360" spans="1:3" x14ac:dyDescent="0.25">
      <c r="A360" s="6" t="s">
        <v>597</v>
      </c>
      <c r="B360" s="6" t="s">
        <v>478</v>
      </c>
      <c r="C360" s="7">
        <v>3.10251587895177E-3</v>
      </c>
    </row>
    <row r="361" spans="1:3" x14ac:dyDescent="0.25">
      <c r="A361" s="6" t="s">
        <v>597</v>
      </c>
      <c r="B361" s="6" t="s">
        <v>479</v>
      </c>
      <c r="C361" s="7">
        <v>0</v>
      </c>
    </row>
    <row r="362" spans="1:3" x14ac:dyDescent="0.25">
      <c r="A362" s="6" t="s">
        <v>597</v>
      </c>
      <c r="B362" s="6" t="s">
        <v>480</v>
      </c>
      <c r="C362" s="7">
        <v>0</v>
      </c>
    </row>
    <row r="363" spans="1:3" x14ac:dyDescent="0.25">
      <c r="A363" s="6" t="s">
        <v>597</v>
      </c>
      <c r="B363" s="6" t="s">
        <v>481</v>
      </c>
      <c r="C363" s="7">
        <v>1.08237691040895E-3</v>
      </c>
    </row>
    <row r="364" spans="1:3" x14ac:dyDescent="0.25">
      <c r="A364" s="6" t="s">
        <v>597</v>
      </c>
      <c r="B364" s="6" t="s">
        <v>482</v>
      </c>
      <c r="C364" s="7">
        <v>0</v>
      </c>
    </row>
    <row r="365" spans="1:3" x14ac:dyDescent="0.25">
      <c r="A365" s="6" t="s">
        <v>597</v>
      </c>
      <c r="B365" s="6" t="s">
        <v>483</v>
      </c>
      <c r="C365" s="7">
        <v>1.06461692906862E-3</v>
      </c>
    </row>
    <row r="366" spans="1:3" x14ac:dyDescent="0.25">
      <c r="A366" s="6" t="s">
        <v>597</v>
      </c>
      <c r="B366" s="6" t="s">
        <v>484</v>
      </c>
      <c r="C366" s="7">
        <v>7.7971358386748097E-4</v>
      </c>
    </row>
    <row r="367" spans="1:3" x14ac:dyDescent="0.25">
      <c r="A367" s="6" t="s">
        <v>597</v>
      </c>
      <c r="B367" s="6" t="s">
        <v>485</v>
      </c>
      <c r="C367" s="7">
        <v>1.25024721356064E-3</v>
      </c>
    </row>
    <row r="368" spans="1:3" x14ac:dyDescent="0.25">
      <c r="A368" s="6" t="s">
        <v>597</v>
      </c>
      <c r="B368" s="6" t="s">
        <v>486</v>
      </c>
      <c r="C368" s="7">
        <v>0</v>
      </c>
    </row>
    <row r="369" spans="1:3" x14ac:dyDescent="0.25">
      <c r="A369" s="6" t="s">
        <v>597</v>
      </c>
      <c r="B369" s="6" t="s">
        <v>487</v>
      </c>
      <c r="C369" s="7">
        <v>2.9298027888234198E-3</v>
      </c>
    </row>
    <row r="370" spans="1:3" x14ac:dyDescent="0.25">
      <c r="A370" s="6" t="s">
        <v>597</v>
      </c>
      <c r="B370" s="6" t="s">
        <v>488</v>
      </c>
      <c r="C370" s="7">
        <v>1.2291536837218699E-3</v>
      </c>
    </row>
    <row r="371" spans="1:3" x14ac:dyDescent="0.25">
      <c r="A371" s="6" t="s">
        <v>597</v>
      </c>
      <c r="B371" s="6" t="s">
        <v>489</v>
      </c>
      <c r="C371" s="7">
        <v>1.67671220773751E-3</v>
      </c>
    </row>
    <row r="372" spans="1:3" x14ac:dyDescent="0.25">
      <c r="A372" s="6" t="s">
        <v>597</v>
      </c>
      <c r="B372" s="6" t="s">
        <v>490</v>
      </c>
      <c r="C372" s="7">
        <v>1.36945719866936E-3</v>
      </c>
    </row>
    <row r="373" spans="1:3" x14ac:dyDescent="0.25">
      <c r="A373" s="6" t="s">
        <v>597</v>
      </c>
      <c r="B373" s="6" t="s">
        <v>491</v>
      </c>
      <c r="C373" s="7">
        <v>0</v>
      </c>
    </row>
    <row r="374" spans="1:3" x14ac:dyDescent="0.25">
      <c r="A374" s="6" t="s">
        <v>597</v>
      </c>
      <c r="B374" s="6" t="s">
        <v>492</v>
      </c>
      <c r="C374" s="7">
        <v>0</v>
      </c>
    </row>
    <row r="375" spans="1:3" x14ac:dyDescent="0.25">
      <c r="A375" s="6" t="s">
        <v>597</v>
      </c>
      <c r="B375" s="6" t="s">
        <v>493</v>
      </c>
      <c r="C375" s="7">
        <v>2.5748381318622401E-4</v>
      </c>
    </row>
    <row r="376" spans="1:3" x14ac:dyDescent="0.25">
      <c r="A376" s="6" t="s">
        <v>597</v>
      </c>
      <c r="B376" s="6" t="s">
        <v>494</v>
      </c>
      <c r="C376" s="7">
        <v>2.34444169090152E-4</v>
      </c>
    </row>
    <row r="377" spans="1:3" x14ac:dyDescent="0.25">
      <c r="A377" s="6" t="s">
        <v>597</v>
      </c>
      <c r="B377" s="6" t="s">
        <v>495</v>
      </c>
      <c r="C377" s="7">
        <v>9.6369304400032905E-4</v>
      </c>
    </row>
    <row r="378" spans="1:3" x14ac:dyDescent="0.25">
      <c r="A378" s="6" t="s">
        <v>597</v>
      </c>
      <c r="B378" s="6" t="s">
        <v>496</v>
      </c>
      <c r="C378" s="7">
        <v>1.6023157304678E-3</v>
      </c>
    </row>
    <row r="379" spans="1:3" x14ac:dyDescent="0.25">
      <c r="A379" s="6" t="s">
        <v>597</v>
      </c>
      <c r="B379" s="6" t="s">
        <v>497</v>
      </c>
      <c r="C379" s="7">
        <v>1.3218254401936001E-3</v>
      </c>
    </row>
    <row r="380" spans="1:3" x14ac:dyDescent="0.25">
      <c r="A380" s="6" t="s">
        <v>597</v>
      </c>
      <c r="B380" s="6" t="s">
        <v>498</v>
      </c>
      <c r="C380" s="7">
        <v>8.1096212905040505E-4</v>
      </c>
    </row>
    <row r="381" spans="1:3" x14ac:dyDescent="0.25">
      <c r="A381" s="6" t="s">
        <v>597</v>
      </c>
      <c r="B381" s="6" t="s">
        <v>499</v>
      </c>
      <c r="C381" s="7">
        <v>1.61411190487283E-3</v>
      </c>
    </row>
    <row r="382" spans="1:3" x14ac:dyDescent="0.25">
      <c r="A382" s="6" t="s">
        <v>597</v>
      </c>
      <c r="B382" s="6" t="s">
        <v>500</v>
      </c>
      <c r="C382" s="7">
        <v>0</v>
      </c>
    </row>
    <row r="383" spans="1:3" x14ac:dyDescent="0.25">
      <c r="A383" s="6" t="s">
        <v>597</v>
      </c>
      <c r="B383" s="6" t="s">
        <v>501</v>
      </c>
      <c r="C383" s="7">
        <v>1.21836712489938E-3</v>
      </c>
    </row>
    <row r="384" spans="1:3" x14ac:dyDescent="0.25">
      <c r="A384" s="6" t="s">
        <v>597</v>
      </c>
      <c r="B384" s="6" t="s">
        <v>502</v>
      </c>
      <c r="C384" s="7">
        <v>1.2189970789731001E-3</v>
      </c>
    </row>
    <row r="385" spans="1:3" x14ac:dyDescent="0.25">
      <c r="A385" s="6" t="s">
        <v>597</v>
      </c>
      <c r="B385" s="6" t="s">
        <v>503</v>
      </c>
      <c r="C385" s="7">
        <v>2.3403615174396E-4</v>
      </c>
    </row>
    <row r="386" spans="1:3" x14ac:dyDescent="0.25">
      <c r="A386" s="6" t="s">
        <v>597</v>
      </c>
      <c r="B386" s="6" t="s">
        <v>504</v>
      </c>
      <c r="C386" s="7">
        <v>4.1852069716952801E-3</v>
      </c>
    </row>
    <row r="387" spans="1:3" x14ac:dyDescent="0.25">
      <c r="A387" s="6" t="s">
        <v>597</v>
      </c>
      <c r="B387" s="6" t="s">
        <v>505</v>
      </c>
      <c r="C387" s="7">
        <v>0</v>
      </c>
    </row>
    <row r="388" spans="1:3" x14ac:dyDescent="0.25">
      <c r="A388" s="6" t="s">
        <v>597</v>
      </c>
      <c r="B388" s="6" t="s">
        <v>506</v>
      </c>
      <c r="C388" s="7">
        <v>1.7777093643583301E-4</v>
      </c>
    </row>
    <row r="389" spans="1:3" x14ac:dyDescent="0.25">
      <c r="A389" s="6" t="s">
        <v>597</v>
      </c>
      <c r="B389" s="6" t="s">
        <v>507</v>
      </c>
      <c r="C389" s="7">
        <v>1.1673317380689399E-3</v>
      </c>
    </row>
    <row r="390" spans="1:3" x14ac:dyDescent="0.25">
      <c r="A390" s="6" t="s">
        <v>597</v>
      </c>
      <c r="B390" s="6" t="s">
        <v>508</v>
      </c>
      <c r="C390" s="7">
        <v>1.00200405272476E-3</v>
      </c>
    </row>
    <row r="391" spans="1:3" x14ac:dyDescent="0.25">
      <c r="A391" s="6" t="s">
        <v>597</v>
      </c>
      <c r="B391" s="6" t="s">
        <v>509</v>
      </c>
      <c r="C391" s="7">
        <v>1.5000011249569601E-3</v>
      </c>
    </row>
    <row r="392" spans="1:3" x14ac:dyDescent="0.25">
      <c r="A392" s="6" t="s">
        <v>597</v>
      </c>
      <c r="B392" s="6" t="s">
        <v>510</v>
      </c>
      <c r="C392" s="7">
        <v>3.1250040426049901E-3</v>
      </c>
    </row>
    <row r="393" spans="1:3" x14ac:dyDescent="0.25">
      <c r="A393" s="6" t="s">
        <v>597</v>
      </c>
      <c r="B393" s="6" t="s">
        <v>511</v>
      </c>
      <c r="C393" s="7">
        <v>2.1959207908831199E-3</v>
      </c>
    </row>
    <row r="394" spans="1:3" x14ac:dyDescent="0.25">
      <c r="A394" s="6" t="s">
        <v>597</v>
      </c>
      <c r="B394" s="6" t="s">
        <v>512</v>
      </c>
      <c r="C394" s="7">
        <v>1.1466748821119201E-3</v>
      </c>
    </row>
    <row r="395" spans="1:3" x14ac:dyDescent="0.25">
      <c r="A395" s="6" t="s">
        <v>597</v>
      </c>
      <c r="B395" s="6" t="s">
        <v>513</v>
      </c>
      <c r="C395" s="7">
        <v>1.3298844217645199E-3</v>
      </c>
    </row>
    <row r="396" spans="1:3" x14ac:dyDescent="0.25">
      <c r="A396" s="6" t="s">
        <v>597</v>
      </c>
      <c r="B396" s="6" t="s">
        <v>514</v>
      </c>
      <c r="C396" s="7">
        <v>8.5066073095642998E-4</v>
      </c>
    </row>
    <row r="397" spans="1:3" x14ac:dyDescent="0.25">
      <c r="A397" s="6" t="s">
        <v>597</v>
      </c>
      <c r="B397" s="6" t="s">
        <v>515</v>
      </c>
      <c r="C397" s="7">
        <v>5.0472044274364899E-4</v>
      </c>
    </row>
    <row r="398" spans="1:3" x14ac:dyDescent="0.25">
      <c r="A398" s="6" t="s">
        <v>597</v>
      </c>
      <c r="B398" s="6" t="s">
        <v>516</v>
      </c>
      <c r="C398" s="7">
        <v>1.65064405195752E-3</v>
      </c>
    </row>
    <row r="399" spans="1:3" x14ac:dyDescent="0.25">
      <c r="A399" s="6" t="s">
        <v>597</v>
      </c>
      <c r="B399" s="6" t="s">
        <v>517</v>
      </c>
      <c r="C399" s="7">
        <v>4.6843250552947398E-4</v>
      </c>
    </row>
    <row r="400" spans="1:3" x14ac:dyDescent="0.25">
      <c r="A400" s="6" t="s">
        <v>597</v>
      </c>
      <c r="B400" s="6" t="s">
        <v>518</v>
      </c>
      <c r="C400" s="7">
        <v>1.4349560213992899E-3</v>
      </c>
    </row>
    <row r="401" spans="1:3" x14ac:dyDescent="0.25">
      <c r="A401" s="6" t="s">
        <v>597</v>
      </c>
      <c r="B401" s="6" t="s">
        <v>519</v>
      </c>
      <c r="C401" s="7">
        <v>1.6438717879236999E-3</v>
      </c>
    </row>
    <row r="402" spans="1:3" x14ac:dyDescent="0.25">
      <c r="A402" s="6" t="s">
        <v>597</v>
      </c>
      <c r="B402" s="6" t="s">
        <v>520</v>
      </c>
      <c r="C402" s="7">
        <v>1.4896125745273001E-3</v>
      </c>
    </row>
    <row r="403" spans="1:3" x14ac:dyDescent="0.25">
      <c r="A403" s="6" t="s">
        <v>597</v>
      </c>
      <c r="B403" s="6" t="s">
        <v>521</v>
      </c>
      <c r="C403" s="7">
        <v>8.7218955576104905E-4</v>
      </c>
    </row>
    <row r="404" spans="1:3" x14ac:dyDescent="0.25">
      <c r="A404" s="6" t="s">
        <v>597</v>
      </c>
      <c r="B404" s="6" t="s">
        <v>522</v>
      </c>
      <c r="C404" s="7">
        <v>0</v>
      </c>
    </row>
    <row r="405" spans="1:3" x14ac:dyDescent="0.25">
      <c r="A405" s="6" t="s">
        <v>597</v>
      </c>
      <c r="B405" s="6" t="s">
        <v>523</v>
      </c>
      <c r="C405" s="7">
        <v>2.4325622774813799E-4</v>
      </c>
    </row>
    <row r="406" spans="1:3" x14ac:dyDescent="0.25">
      <c r="A406" s="6" t="s">
        <v>597</v>
      </c>
      <c r="B406" s="6" t="s">
        <v>524</v>
      </c>
      <c r="C406" s="7">
        <v>2.3072578191956402E-3</v>
      </c>
    </row>
    <row r="407" spans="1:3" x14ac:dyDescent="0.25">
      <c r="A407" s="6" t="s">
        <v>597</v>
      </c>
      <c r="B407" s="6" t="s">
        <v>525</v>
      </c>
      <c r="C407" s="7">
        <v>9.1943397633330098E-4</v>
      </c>
    </row>
    <row r="408" spans="1:3" x14ac:dyDescent="0.25">
      <c r="A408" s="6" t="s">
        <v>597</v>
      </c>
      <c r="B408" s="6" t="s">
        <v>526</v>
      </c>
      <c r="C408" s="7">
        <v>1.1277411125798901E-3</v>
      </c>
    </row>
    <row r="409" spans="1:3" x14ac:dyDescent="0.25">
      <c r="A409" s="6" t="s">
        <v>597</v>
      </c>
      <c r="B409" s="6" t="s">
        <v>527</v>
      </c>
      <c r="C409" s="7">
        <v>0</v>
      </c>
    </row>
    <row r="410" spans="1:3" x14ac:dyDescent="0.25">
      <c r="A410" s="6" t="s">
        <v>597</v>
      </c>
      <c r="B410" s="6" t="s">
        <v>528</v>
      </c>
      <c r="C410" s="7">
        <v>0</v>
      </c>
    </row>
    <row r="411" spans="1:3" x14ac:dyDescent="0.25">
      <c r="A411" s="6" t="s">
        <v>597</v>
      </c>
      <c r="B411" s="6" t="s">
        <v>529</v>
      </c>
      <c r="C411" s="7">
        <v>0</v>
      </c>
    </row>
    <row r="412" spans="1:3" x14ac:dyDescent="0.25">
      <c r="A412" s="6" t="s">
        <v>597</v>
      </c>
      <c r="B412" s="6" t="s">
        <v>530</v>
      </c>
      <c r="C412" s="7">
        <v>1.30587070460955E-3</v>
      </c>
    </row>
    <row r="413" spans="1:3" x14ac:dyDescent="0.25">
      <c r="A413" s="6" t="s">
        <v>597</v>
      </c>
      <c r="B413" s="6" t="s">
        <v>531</v>
      </c>
      <c r="C413" s="7">
        <v>1.89298089075672E-3</v>
      </c>
    </row>
    <row r="414" spans="1:3" x14ac:dyDescent="0.25">
      <c r="A414" s="6" t="s">
        <v>597</v>
      </c>
      <c r="B414" s="6" t="s">
        <v>532</v>
      </c>
      <c r="C414" s="7">
        <v>1.2531761254194499E-3</v>
      </c>
    </row>
    <row r="415" spans="1:3" x14ac:dyDescent="0.25">
      <c r="A415" s="6" t="s">
        <v>597</v>
      </c>
      <c r="B415" s="6" t="s">
        <v>533</v>
      </c>
      <c r="C415" s="7">
        <v>3.9146026234517899E-3</v>
      </c>
    </row>
    <row r="416" spans="1:3" x14ac:dyDescent="0.25">
      <c r="A416" s="6" t="s">
        <v>597</v>
      </c>
      <c r="B416" s="6" t="s">
        <v>534</v>
      </c>
      <c r="C416" s="7">
        <v>9.5016415223751402E-4</v>
      </c>
    </row>
    <row r="417" spans="1:3" x14ac:dyDescent="0.25">
      <c r="A417" s="6" t="s">
        <v>597</v>
      </c>
      <c r="B417" s="6" t="s">
        <v>535</v>
      </c>
      <c r="C417" s="7">
        <v>2.3815860336851898E-3</v>
      </c>
    </row>
    <row r="418" spans="1:3" x14ac:dyDescent="0.25">
      <c r="A418" s="6" t="s">
        <v>597</v>
      </c>
      <c r="B418" s="6" t="s">
        <v>536</v>
      </c>
      <c r="C418" s="7">
        <v>1.69202438999454E-3</v>
      </c>
    </row>
    <row r="419" spans="1:3" x14ac:dyDescent="0.25">
      <c r="A419" s="6" t="s">
        <v>597</v>
      </c>
      <c r="B419" s="6" t="s">
        <v>537</v>
      </c>
      <c r="C419" s="7">
        <v>0</v>
      </c>
    </row>
    <row r="420" spans="1:3" x14ac:dyDescent="0.25">
      <c r="A420" s="6" t="s">
        <v>597</v>
      </c>
      <c r="B420" s="6" t="s">
        <v>538</v>
      </c>
      <c r="C420" s="7">
        <v>1.1342940860300701E-3</v>
      </c>
    </row>
    <row r="421" spans="1:3" x14ac:dyDescent="0.25">
      <c r="A421" s="6" t="s">
        <v>597</v>
      </c>
      <c r="B421" s="6" t="s">
        <v>539</v>
      </c>
      <c r="C421" s="7">
        <v>2.2246930952316002E-3</v>
      </c>
    </row>
    <row r="422" spans="1:3" x14ac:dyDescent="0.25">
      <c r="A422" s="6" t="s">
        <v>597</v>
      </c>
      <c r="B422" s="6" t="s">
        <v>540</v>
      </c>
      <c r="C422" s="7">
        <v>0</v>
      </c>
    </row>
    <row r="423" spans="1:3" x14ac:dyDescent="0.25">
      <c r="A423" s="6" t="s">
        <v>597</v>
      </c>
      <c r="B423" s="6" t="s">
        <v>541</v>
      </c>
      <c r="C423" s="7">
        <v>9.5788087056053104E-4</v>
      </c>
    </row>
    <row r="424" spans="1:3" x14ac:dyDescent="0.25">
      <c r="A424" s="6" t="s">
        <v>597</v>
      </c>
      <c r="B424" s="6" t="s">
        <v>542</v>
      </c>
      <c r="C424" s="7">
        <v>6.3051251318104395E-4</v>
      </c>
    </row>
    <row r="425" spans="1:3" x14ac:dyDescent="0.25">
      <c r="A425" s="6" t="s">
        <v>597</v>
      </c>
      <c r="B425" s="6" t="s">
        <v>543</v>
      </c>
      <c r="C425" s="7">
        <v>4.2079078964862001E-5</v>
      </c>
    </row>
    <row r="426" spans="1:3" x14ac:dyDescent="0.25">
      <c r="A426" s="6" t="s">
        <v>597</v>
      </c>
      <c r="B426" s="6" t="s">
        <v>544</v>
      </c>
      <c r="C426" s="7">
        <v>4.3814462226708802E-4</v>
      </c>
    </row>
    <row r="427" spans="1:3" x14ac:dyDescent="0.25">
      <c r="A427" s="6" t="s">
        <v>597</v>
      </c>
      <c r="B427" s="6" t="s">
        <v>545</v>
      </c>
      <c r="C427" s="7">
        <v>6.6277285615607296E-4</v>
      </c>
    </row>
    <row r="428" spans="1:3" x14ac:dyDescent="0.25">
      <c r="A428" s="6" t="s">
        <v>597</v>
      </c>
      <c r="B428" s="6" t="s">
        <v>546</v>
      </c>
      <c r="C428" s="7">
        <v>5.15991568074913E-4</v>
      </c>
    </row>
    <row r="429" spans="1:3" x14ac:dyDescent="0.25">
      <c r="A429" s="6" t="s">
        <v>597</v>
      </c>
      <c r="B429" s="6" t="s">
        <v>547</v>
      </c>
      <c r="C429" s="7">
        <v>1.3192792999218101E-3</v>
      </c>
    </row>
    <row r="430" spans="1:3" x14ac:dyDescent="0.25">
      <c r="A430" s="6" t="s">
        <v>597</v>
      </c>
      <c r="B430" s="6" t="s">
        <v>548</v>
      </c>
      <c r="C430" s="7">
        <v>5.7644921606301702E-4</v>
      </c>
    </row>
    <row r="431" spans="1:3" x14ac:dyDescent="0.25">
      <c r="A431" s="6" t="s">
        <v>597</v>
      </c>
      <c r="B431" s="6" t="s">
        <v>549</v>
      </c>
      <c r="C431" s="7">
        <v>3.4623246373699999E-6</v>
      </c>
    </row>
    <row r="432" spans="1:3" x14ac:dyDescent="0.25">
      <c r="A432" s="6" t="s">
        <v>597</v>
      </c>
      <c r="B432" s="6" t="s">
        <v>550</v>
      </c>
      <c r="C432" s="7">
        <v>1.1858771516193699E-3</v>
      </c>
    </row>
    <row r="433" spans="1:3" x14ac:dyDescent="0.25">
      <c r="A433" s="6" t="s">
        <v>597</v>
      </c>
      <c r="B433" s="6" t="s">
        <v>551</v>
      </c>
      <c r="C433" s="7">
        <v>7.4068419862473897E-4</v>
      </c>
    </row>
    <row r="434" spans="1:3" x14ac:dyDescent="0.25">
      <c r="A434" s="6" t="s">
        <v>597</v>
      </c>
      <c r="B434" s="6" t="s">
        <v>552</v>
      </c>
      <c r="C434" s="7">
        <v>6.6739779590030402E-4</v>
      </c>
    </row>
    <row r="435" spans="1:3" x14ac:dyDescent="0.25">
      <c r="A435" s="6" t="s">
        <v>597</v>
      </c>
      <c r="B435" s="6" t="s">
        <v>553</v>
      </c>
      <c r="C435" s="7">
        <v>0</v>
      </c>
    </row>
    <row r="436" spans="1:3" x14ac:dyDescent="0.25">
      <c r="A436" s="6" t="s">
        <v>597</v>
      </c>
      <c r="B436" s="6" t="s">
        <v>554</v>
      </c>
      <c r="C436" s="7">
        <v>3.9779300273773898E-4</v>
      </c>
    </row>
    <row r="437" spans="1:3" x14ac:dyDescent="0.25">
      <c r="A437" s="6" t="s">
        <v>597</v>
      </c>
      <c r="B437" s="6" t="s">
        <v>555</v>
      </c>
      <c r="C437" s="7">
        <v>0</v>
      </c>
    </row>
    <row r="438" spans="1:3" x14ac:dyDescent="0.25">
      <c r="A438" s="6" t="s">
        <v>598</v>
      </c>
      <c r="B438" s="6" t="s">
        <v>0</v>
      </c>
      <c r="C438" s="7">
        <v>0</v>
      </c>
    </row>
    <row r="439" spans="1:3" x14ac:dyDescent="0.25">
      <c r="A439" s="6" t="s">
        <v>598</v>
      </c>
      <c r="B439" s="6" t="s">
        <v>1</v>
      </c>
      <c r="C439" s="7">
        <v>6.1665272284285996E-3</v>
      </c>
    </row>
    <row r="440" spans="1:3" x14ac:dyDescent="0.25">
      <c r="A440" s="6" t="s">
        <v>598</v>
      </c>
      <c r="B440" s="6" t="s">
        <v>2</v>
      </c>
      <c r="C440" s="7">
        <v>6.9131845126750198E-3</v>
      </c>
    </row>
    <row r="441" spans="1:3" x14ac:dyDescent="0.25">
      <c r="A441" s="6" t="s">
        <v>598</v>
      </c>
      <c r="B441" s="6" t="s">
        <v>3</v>
      </c>
      <c r="C441" s="7">
        <v>8.7630980799328195E-3</v>
      </c>
    </row>
    <row r="442" spans="1:3" x14ac:dyDescent="0.25">
      <c r="A442" s="6" t="s">
        <v>598</v>
      </c>
      <c r="B442" s="6" t="s">
        <v>4</v>
      </c>
      <c r="C442" s="7">
        <v>0</v>
      </c>
    </row>
    <row r="443" spans="1:3" x14ac:dyDescent="0.25">
      <c r="A443" s="6" t="s">
        <v>598</v>
      </c>
      <c r="B443" s="6" t="s">
        <v>5</v>
      </c>
      <c r="C443" s="7">
        <v>6.0509613958446501E-3</v>
      </c>
    </row>
    <row r="444" spans="1:3" x14ac:dyDescent="0.25">
      <c r="A444" s="6" t="s">
        <v>598</v>
      </c>
      <c r="B444" s="6" t="s">
        <v>6</v>
      </c>
      <c r="C444" s="7">
        <v>5.6596700674493795E-4</v>
      </c>
    </row>
    <row r="445" spans="1:3" x14ac:dyDescent="0.25">
      <c r="A445" s="6" t="s">
        <v>598</v>
      </c>
      <c r="B445" s="6" t="s">
        <v>7</v>
      </c>
      <c r="C445" s="7">
        <v>0</v>
      </c>
    </row>
    <row r="446" spans="1:3" x14ac:dyDescent="0.25">
      <c r="A446" s="6" t="s">
        <v>598</v>
      </c>
      <c r="B446" s="6" t="s">
        <v>8</v>
      </c>
      <c r="C446" s="7">
        <v>0</v>
      </c>
    </row>
    <row r="447" spans="1:3" x14ac:dyDescent="0.25">
      <c r="A447" s="6" t="s">
        <v>598</v>
      </c>
      <c r="B447" s="6" t="s">
        <v>9</v>
      </c>
      <c r="C447" s="7">
        <v>0</v>
      </c>
    </row>
    <row r="448" spans="1:3" x14ac:dyDescent="0.25">
      <c r="A448" s="6" t="s">
        <v>598</v>
      </c>
      <c r="B448" s="6" t="s">
        <v>10</v>
      </c>
      <c r="C448" s="7">
        <v>1.5072448493550401E-3</v>
      </c>
    </row>
    <row r="449" spans="1:3" x14ac:dyDescent="0.25">
      <c r="A449" s="6" t="s">
        <v>598</v>
      </c>
      <c r="B449" s="6" t="s">
        <v>11</v>
      </c>
      <c r="C449" s="7">
        <v>0</v>
      </c>
    </row>
    <row r="450" spans="1:3" x14ac:dyDescent="0.25">
      <c r="A450" s="6" t="s">
        <v>598</v>
      </c>
      <c r="B450" s="6" t="s">
        <v>12</v>
      </c>
      <c r="C450" s="7">
        <v>4.93197112836682E-3</v>
      </c>
    </row>
    <row r="451" spans="1:3" x14ac:dyDescent="0.25">
      <c r="A451" s="6" t="s">
        <v>598</v>
      </c>
      <c r="B451" s="6" t="s">
        <v>13</v>
      </c>
      <c r="C451" s="7">
        <v>4.4502333130506102E-3</v>
      </c>
    </row>
    <row r="452" spans="1:3" x14ac:dyDescent="0.25">
      <c r="A452" s="6" t="s">
        <v>598</v>
      </c>
      <c r="B452" s="6" t="s">
        <v>14</v>
      </c>
      <c r="C452" s="7">
        <v>1.1434236561809099E-3</v>
      </c>
    </row>
    <row r="453" spans="1:3" x14ac:dyDescent="0.25">
      <c r="A453" s="6" t="s">
        <v>598</v>
      </c>
      <c r="B453" s="6" t="s">
        <v>15</v>
      </c>
      <c r="C453" s="7">
        <v>1.72209291823796E-3</v>
      </c>
    </row>
    <row r="454" spans="1:3" x14ac:dyDescent="0.25">
      <c r="A454" s="6" t="s">
        <v>598</v>
      </c>
      <c r="B454" s="6" t="s">
        <v>16</v>
      </c>
      <c r="C454" s="7">
        <v>5.8170357206081703E-3</v>
      </c>
    </row>
    <row r="455" spans="1:3" x14ac:dyDescent="0.25">
      <c r="A455" s="6" t="s">
        <v>598</v>
      </c>
      <c r="B455" s="6" t="s">
        <v>17</v>
      </c>
      <c r="C455" s="7">
        <v>4.1531340667763598E-3</v>
      </c>
    </row>
    <row r="456" spans="1:3" x14ac:dyDescent="0.25">
      <c r="A456" s="6" t="s">
        <v>598</v>
      </c>
      <c r="B456" s="6" t="s">
        <v>18</v>
      </c>
      <c r="C456" s="7">
        <v>0</v>
      </c>
    </row>
    <row r="457" spans="1:3" x14ac:dyDescent="0.25">
      <c r="A457" s="6" t="s">
        <v>598</v>
      </c>
      <c r="B457" s="6" t="s">
        <v>19</v>
      </c>
      <c r="C457" s="7">
        <v>1.84481480022514E-3</v>
      </c>
    </row>
    <row r="458" spans="1:3" x14ac:dyDescent="0.25">
      <c r="A458" s="6" t="s">
        <v>598</v>
      </c>
      <c r="B458" s="6" t="s">
        <v>20</v>
      </c>
      <c r="C458" s="7">
        <v>0</v>
      </c>
    </row>
    <row r="459" spans="1:3" x14ac:dyDescent="0.25">
      <c r="A459" s="6" t="s">
        <v>598</v>
      </c>
      <c r="B459" s="6" t="s">
        <v>21</v>
      </c>
      <c r="C459" s="7">
        <v>1.81570662676055E-2</v>
      </c>
    </row>
    <row r="460" spans="1:3" x14ac:dyDescent="0.25">
      <c r="A460" s="6" t="s">
        <v>598</v>
      </c>
      <c r="B460" s="6" t="s">
        <v>22</v>
      </c>
      <c r="C460" s="7">
        <v>4.2063436646084303E-3</v>
      </c>
    </row>
    <row r="461" spans="1:3" x14ac:dyDescent="0.25">
      <c r="A461" s="6" t="s">
        <v>598</v>
      </c>
      <c r="B461" s="6" t="s">
        <v>23</v>
      </c>
      <c r="C461" s="7">
        <v>7.4319253340438401E-3</v>
      </c>
    </row>
    <row r="462" spans="1:3" x14ac:dyDescent="0.25">
      <c r="A462" s="6" t="s">
        <v>598</v>
      </c>
      <c r="B462" s="6" t="s">
        <v>24</v>
      </c>
      <c r="C462" s="7">
        <v>7.7745546604864003E-3</v>
      </c>
    </row>
    <row r="463" spans="1:3" x14ac:dyDescent="0.25">
      <c r="A463" s="6" t="s">
        <v>598</v>
      </c>
      <c r="B463" s="6" t="s">
        <v>25</v>
      </c>
      <c r="C463" s="7">
        <v>2.66444745360084E-3</v>
      </c>
    </row>
    <row r="464" spans="1:3" x14ac:dyDescent="0.25">
      <c r="A464" s="6" t="s">
        <v>598</v>
      </c>
      <c r="B464" s="6" t="s">
        <v>26</v>
      </c>
      <c r="C464" s="7">
        <v>5.0258076391981E-3</v>
      </c>
    </row>
    <row r="465" spans="1:3" x14ac:dyDescent="0.25">
      <c r="A465" s="6" t="s">
        <v>598</v>
      </c>
      <c r="B465" s="6" t="s">
        <v>27</v>
      </c>
      <c r="C465" s="7">
        <v>2.2380050977004401E-3</v>
      </c>
    </row>
    <row r="466" spans="1:3" x14ac:dyDescent="0.25">
      <c r="A466" s="6" t="s">
        <v>598</v>
      </c>
      <c r="B466" s="6" t="s">
        <v>28</v>
      </c>
      <c r="C466" s="7">
        <v>0</v>
      </c>
    </row>
    <row r="467" spans="1:3" x14ac:dyDescent="0.25">
      <c r="A467" s="6" t="s">
        <v>598</v>
      </c>
      <c r="B467" s="6" t="s">
        <v>29</v>
      </c>
      <c r="C467" s="7">
        <v>5.47530579957333E-3</v>
      </c>
    </row>
    <row r="468" spans="1:3" x14ac:dyDescent="0.25">
      <c r="A468" s="6" t="s">
        <v>598</v>
      </c>
      <c r="B468" s="6" t="s">
        <v>30</v>
      </c>
      <c r="C468" s="7">
        <v>7.5787683984160801E-3</v>
      </c>
    </row>
    <row r="469" spans="1:3" x14ac:dyDescent="0.25">
      <c r="A469" s="6" t="s">
        <v>598</v>
      </c>
      <c r="B469" s="6" t="s">
        <v>31</v>
      </c>
      <c r="C469" s="7">
        <v>4.6377012714486398E-3</v>
      </c>
    </row>
    <row r="470" spans="1:3" x14ac:dyDescent="0.25">
      <c r="A470" s="6" t="s">
        <v>598</v>
      </c>
      <c r="B470" s="6" t="s">
        <v>32</v>
      </c>
      <c r="C470" s="7">
        <v>7.0311629239952196E-4</v>
      </c>
    </row>
    <row r="471" spans="1:3" x14ac:dyDescent="0.25">
      <c r="A471" s="6" t="s">
        <v>598</v>
      </c>
      <c r="B471" s="6" t="s">
        <v>33</v>
      </c>
      <c r="C471" s="7">
        <v>0</v>
      </c>
    </row>
    <row r="472" spans="1:3" x14ac:dyDescent="0.25">
      <c r="A472" s="6" t="s">
        <v>598</v>
      </c>
      <c r="B472" s="6" t="s">
        <v>34</v>
      </c>
      <c r="C472" s="7">
        <v>0</v>
      </c>
    </row>
    <row r="473" spans="1:3" x14ac:dyDescent="0.25">
      <c r="A473" s="6" t="s">
        <v>598</v>
      </c>
      <c r="B473" s="6" t="s">
        <v>35</v>
      </c>
      <c r="C473" s="7">
        <v>0</v>
      </c>
    </row>
    <row r="474" spans="1:3" x14ac:dyDescent="0.25">
      <c r="A474" s="6" t="s">
        <v>598</v>
      </c>
      <c r="B474" s="6" t="s">
        <v>36</v>
      </c>
      <c r="C474" s="7">
        <v>1.0605738776548501E-2</v>
      </c>
    </row>
    <row r="475" spans="1:3" x14ac:dyDescent="0.25">
      <c r="A475" s="6" t="s">
        <v>598</v>
      </c>
      <c r="B475" s="6" t="s">
        <v>37</v>
      </c>
      <c r="C475" s="7">
        <v>7.99262328408704E-4</v>
      </c>
    </row>
    <row r="476" spans="1:3" x14ac:dyDescent="0.25">
      <c r="A476" s="6" t="s">
        <v>598</v>
      </c>
      <c r="B476" s="6" t="s">
        <v>38</v>
      </c>
      <c r="C476" s="7">
        <v>1.1531047952658E-2</v>
      </c>
    </row>
    <row r="477" spans="1:3" x14ac:dyDescent="0.25">
      <c r="A477" s="6" t="s">
        <v>598</v>
      </c>
      <c r="B477" s="6" t="s">
        <v>39</v>
      </c>
      <c r="C477" s="7">
        <v>4.13844155041997E-4</v>
      </c>
    </row>
    <row r="478" spans="1:3" x14ac:dyDescent="0.25">
      <c r="A478" s="6" t="s">
        <v>598</v>
      </c>
      <c r="B478" s="6" t="s">
        <v>40</v>
      </c>
      <c r="C478" s="7">
        <v>0</v>
      </c>
    </row>
    <row r="479" spans="1:3" x14ac:dyDescent="0.25">
      <c r="A479" s="6" t="s">
        <v>598</v>
      </c>
      <c r="B479" s="6" t="s">
        <v>41</v>
      </c>
      <c r="C479" s="7">
        <v>1.38887183182699E-3</v>
      </c>
    </row>
    <row r="480" spans="1:3" x14ac:dyDescent="0.25">
      <c r="A480" s="6" t="s">
        <v>598</v>
      </c>
      <c r="B480" s="6" t="s">
        <v>42</v>
      </c>
      <c r="C480" s="7">
        <v>0</v>
      </c>
    </row>
    <row r="481" spans="1:3" x14ac:dyDescent="0.25">
      <c r="A481" s="6" t="s">
        <v>598</v>
      </c>
      <c r="B481" s="6" t="s">
        <v>43</v>
      </c>
      <c r="C481" s="7">
        <v>0</v>
      </c>
    </row>
    <row r="482" spans="1:3" x14ac:dyDescent="0.25">
      <c r="A482" s="6" t="s">
        <v>598</v>
      </c>
      <c r="B482" s="6" t="s">
        <v>44</v>
      </c>
      <c r="C482" s="7">
        <v>6.3582424840354802E-3</v>
      </c>
    </row>
    <row r="483" spans="1:3" x14ac:dyDescent="0.25">
      <c r="A483" s="6" t="s">
        <v>598</v>
      </c>
      <c r="B483" s="6" t="s">
        <v>45</v>
      </c>
      <c r="C483" s="7">
        <v>0</v>
      </c>
    </row>
    <row r="484" spans="1:3" x14ac:dyDescent="0.25">
      <c r="A484" s="6" t="s">
        <v>598</v>
      </c>
      <c r="B484" s="6" t="s">
        <v>46</v>
      </c>
      <c r="C484" s="7">
        <v>7.3775182444129296E-3</v>
      </c>
    </row>
    <row r="485" spans="1:3" x14ac:dyDescent="0.25">
      <c r="A485" s="6" t="s">
        <v>598</v>
      </c>
      <c r="B485" s="6" t="s">
        <v>47</v>
      </c>
      <c r="C485" s="7">
        <v>5.2090004772152301E-3</v>
      </c>
    </row>
    <row r="486" spans="1:3" x14ac:dyDescent="0.25">
      <c r="A486" s="6" t="s">
        <v>598</v>
      </c>
      <c r="B486" s="6" t="s">
        <v>48</v>
      </c>
      <c r="C486" s="7">
        <v>0</v>
      </c>
    </row>
    <row r="487" spans="1:3" x14ac:dyDescent="0.25">
      <c r="A487" s="6" t="s">
        <v>598</v>
      </c>
      <c r="B487" s="6" t="s">
        <v>49</v>
      </c>
      <c r="C487" s="7">
        <v>4.11172613753444E-3</v>
      </c>
    </row>
    <row r="488" spans="1:3" x14ac:dyDescent="0.25">
      <c r="A488" s="6" t="s">
        <v>598</v>
      </c>
      <c r="B488" s="6" t="s">
        <v>50</v>
      </c>
      <c r="C488" s="7">
        <v>4.1832152930739103E-3</v>
      </c>
    </row>
    <row r="489" spans="1:3" x14ac:dyDescent="0.25">
      <c r="A489" s="6" t="s">
        <v>598</v>
      </c>
      <c r="B489" s="6" t="s">
        <v>51</v>
      </c>
      <c r="C489" s="7">
        <v>1.53299640432806E-3</v>
      </c>
    </row>
    <row r="490" spans="1:3" x14ac:dyDescent="0.25">
      <c r="A490" s="6" t="s">
        <v>598</v>
      </c>
      <c r="B490" s="6" t="s">
        <v>52</v>
      </c>
      <c r="C490" s="7">
        <v>1.02724733758188E-3</v>
      </c>
    </row>
    <row r="491" spans="1:3" x14ac:dyDescent="0.25">
      <c r="A491" s="6" t="s">
        <v>598</v>
      </c>
      <c r="B491" s="6" t="s">
        <v>53</v>
      </c>
      <c r="C491" s="7">
        <v>0</v>
      </c>
    </row>
    <row r="492" spans="1:3" x14ac:dyDescent="0.25">
      <c r="A492" s="6" t="s">
        <v>598</v>
      </c>
      <c r="B492" s="6" t="s">
        <v>54</v>
      </c>
      <c r="C492" s="7">
        <v>1.07517041759907E-2</v>
      </c>
    </row>
    <row r="493" spans="1:3" x14ac:dyDescent="0.25">
      <c r="A493" s="6" t="s">
        <v>598</v>
      </c>
      <c r="B493" s="6" t="s">
        <v>55</v>
      </c>
      <c r="C493" s="7">
        <v>2.9984530830144702E-3</v>
      </c>
    </row>
    <row r="494" spans="1:3" x14ac:dyDescent="0.25">
      <c r="A494" s="6" t="s">
        <v>598</v>
      </c>
      <c r="B494" s="6" t="s">
        <v>56</v>
      </c>
      <c r="C494" s="7">
        <v>5.6685000262398201E-3</v>
      </c>
    </row>
    <row r="495" spans="1:3" x14ac:dyDescent="0.25">
      <c r="A495" s="6" t="s">
        <v>598</v>
      </c>
      <c r="B495" s="6" t="s">
        <v>57</v>
      </c>
      <c r="C495" s="7">
        <v>7.3688732579536105E-4</v>
      </c>
    </row>
    <row r="496" spans="1:3" x14ac:dyDescent="0.25">
      <c r="A496" s="6" t="s">
        <v>598</v>
      </c>
      <c r="B496" s="6" t="s">
        <v>58</v>
      </c>
      <c r="C496" s="7">
        <v>7.8926132379386095E-3</v>
      </c>
    </row>
    <row r="497" spans="1:3" x14ac:dyDescent="0.25">
      <c r="A497" s="6" t="s">
        <v>598</v>
      </c>
      <c r="B497" s="6" t="s">
        <v>59</v>
      </c>
      <c r="C497" s="7">
        <v>0</v>
      </c>
    </row>
    <row r="498" spans="1:3" x14ac:dyDescent="0.25">
      <c r="A498" s="6" t="s">
        <v>598</v>
      </c>
      <c r="B498" s="6" t="s">
        <v>60</v>
      </c>
      <c r="C498" s="7">
        <v>5.4268459355215296E-3</v>
      </c>
    </row>
    <row r="499" spans="1:3" x14ac:dyDescent="0.25">
      <c r="A499" s="6" t="s">
        <v>598</v>
      </c>
      <c r="B499" s="6" t="s">
        <v>61</v>
      </c>
      <c r="C499" s="7">
        <v>0</v>
      </c>
    </row>
    <row r="500" spans="1:3" x14ac:dyDescent="0.25">
      <c r="A500" s="6" t="s">
        <v>598</v>
      </c>
      <c r="B500" s="6" t="s">
        <v>62</v>
      </c>
      <c r="C500" s="7">
        <v>0</v>
      </c>
    </row>
    <row r="501" spans="1:3" x14ac:dyDescent="0.25">
      <c r="A501" s="6" t="s">
        <v>598</v>
      </c>
      <c r="B501" s="6" t="s">
        <v>63</v>
      </c>
      <c r="C501" s="7">
        <v>9.3577793648708992E-3</v>
      </c>
    </row>
    <row r="502" spans="1:3" x14ac:dyDescent="0.25">
      <c r="A502" s="6" t="s">
        <v>598</v>
      </c>
      <c r="B502" s="6" t="s">
        <v>64</v>
      </c>
      <c r="C502" s="7">
        <v>3.3146056735957E-3</v>
      </c>
    </row>
    <row r="503" spans="1:3" x14ac:dyDescent="0.25">
      <c r="A503" s="6" t="s">
        <v>598</v>
      </c>
      <c r="B503" s="6" t="s">
        <v>65</v>
      </c>
      <c r="C503" s="7">
        <v>4.7762814551169201E-3</v>
      </c>
    </row>
    <row r="504" spans="1:3" x14ac:dyDescent="0.25">
      <c r="A504" s="6" t="s">
        <v>598</v>
      </c>
      <c r="B504" s="6" t="s">
        <v>66</v>
      </c>
      <c r="C504" s="7">
        <v>4.6760739662546997E-3</v>
      </c>
    </row>
    <row r="505" spans="1:3" x14ac:dyDescent="0.25">
      <c r="A505" s="6" t="s">
        <v>598</v>
      </c>
      <c r="B505" s="6" t="s">
        <v>67</v>
      </c>
      <c r="C505" s="7">
        <v>0</v>
      </c>
    </row>
    <row r="506" spans="1:3" x14ac:dyDescent="0.25">
      <c r="A506" s="6" t="s">
        <v>598</v>
      </c>
      <c r="B506" s="6" t="s">
        <v>68</v>
      </c>
      <c r="C506" s="7">
        <v>2.3043151697261701E-3</v>
      </c>
    </row>
    <row r="507" spans="1:3" x14ac:dyDescent="0.25">
      <c r="A507" s="6" t="s">
        <v>598</v>
      </c>
      <c r="B507" s="6" t="s">
        <v>69</v>
      </c>
      <c r="C507" s="7">
        <v>2.5245493184470301E-3</v>
      </c>
    </row>
    <row r="508" spans="1:3" x14ac:dyDescent="0.25">
      <c r="A508" s="6" t="s">
        <v>598</v>
      </c>
      <c r="B508" s="6" t="s">
        <v>70</v>
      </c>
      <c r="C508" s="7">
        <v>0</v>
      </c>
    </row>
    <row r="509" spans="1:3" x14ac:dyDescent="0.25">
      <c r="A509" s="6" t="s">
        <v>598</v>
      </c>
      <c r="B509" s="6" t="s">
        <v>71</v>
      </c>
      <c r="C509" s="7">
        <v>0</v>
      </c>
    </row>
    <row r="510" spans="1:3" x14ac:dyDescent="0.25">
      <c r="A510" s="6" t="s">
        <v>598</v>
      </c>
      <c r="B510" s="6" t="s">
        <v>72</v>
      </c>
      <c r="C510" s="7">
        <v>5.8359719730479397E-3</v>
      </c>
    </row>
    <row r="511" spans="1:3" x14ac:dyDescent="0.25">
      <c r="A511" s="6" t="s">
        <v>598</v>
      </c>
      <c r="B511" s="6" t="s">
        <v>73</v>
      </c>
      <c r="C511" s="7">
        <v>5.3627265226872901E-3</v>
      </c>
    </row>
    <row r="512" spans="1:3" x14ac:dyDescent="0.25">
      <c r="A512" s="6" t="s">
        <v>598</v>
      </c>
      <c r="B512" s="6" t="s">
        <v>74</v>
      </c>
      <c r="C512" s="7">
        <v>0</v>
      </c>
    </row>
    <row r="513" spans="1:3" x14ac:dyDescent="0.25">
      <c r="A513" s="6" t="s">
        <v>598</v>
      </c>
      <c r="B513" s="6" t="s">
        <v>75</v>
      </c>
      <c r="C513" s="7">
        <v>5.9725850021784201E-4</v>
      </c>
    </row>
    <row r="514" spans="1:3" x14ac:dyDescent="0.25">
      <c r="A514" s="6" t="s">
        <v>598</v>
      </c>
      <c r="B514" s="6" t="s">
        <v>76</v>
      </c>
      <c r="C514" s="7">
        <v>5.4272791814441402E-3</v>
      </c>
    </row>
    <row r="515" spans="1:3" x14ac:dyDescent="0.25">
      <c r="A515" s="6" t="s">
        <v>598</v>
      </c>
      <c r="B515" s="6" t="s">
        <v>77</v>
      </c>
      <c r="C515" s="7">
        <v>0</v>
      </c>
    </row>
    <row r="516" spans="1:3" x14ac:dyDescent="0.25">
      <c r="A516" s="6" t="s">
        <v>598</v>
      </c>
      <c r="B516" s="6" t="s">
        <v>78</v>
      </c>
      <c r="C516" s="7">
        <v>1.31281389622213E-2</v>
      </c>
    </row>
    <row r="517" spans="1:3" x14ac:dyDescent="0.25">
      <c r="A517" s="6" t="s">
        <v>598</v>
      </c>
      <c r="B517" s="6" t="s">
        <v>79</v>
      </c>
      <c r="C517" s="7">
        <v>9.5193007827157495E-3</v>
      </c>
    </row>
    <row r="518" spans="1:3" x14ac:dyDescent="0.25">
      <c r="A518" s="6" t="s">
        <v>598</v>
      </c>
      <c r="B518" s="6" t="s">
        <v>80</v>
      </c>
      <c r="C518" s="7">
        <v>4.4590825165239101E-3</v>
      </c>
    </row>
    <row r="519" spans="1:3" x14ac:dyDescent="0.25">
      <c r="A519" s="6" t="s">
        <v>598</v>
      </c>
      <c r="B519" s="6" t="s">
        <v>81</v>
      </c>
      <c r="C519" s="7">
        <v>5.9783366923292702E-3</v>
      </c>
    </row>
    <row r="520" spans="1:3" x14ac:dyDescent="0.25">
      <c r="A520" s="6" t="s">
        <v>598</v>
      </c>
      <c r="B520" s="6" t="s">
        <v>82</v>
      </c>
      <c r="C520" s="7">
        <v>0</v>
      </c>
    </row>
    <row r="521" spans="1:3" x14ac:dyDescent="0.25">
      <c r="A521" s="6" t="s">
        <v>598</v>
      </c>
      <c r="B521" s="6" t="s">
        <v>83</v>
      </c>
      <c r="C521" s="7">
        <v>8.2437263336647606E-3</v>
      </c>
    </row>
    <row r="522" spans="1:3" x14ac:dyDescent="0.25">
      <c r="A522" s="6" t="s">
        <v>598</v>
      </c>
      <c r="B522" s="6" t="s">
        <v>84</v>
      </c>
      <c r="C522" s="7">
        <v>1.45999503769418E-3</v>
      </c>
    </row>
    <row r="523" spans="1:3" x14ac:dyDescent="0.25">
      <c r="A523" s="6" t="s">
        <v>598</v>
      </c>
      <c r="B523" s="6" t="s">
        <v>85</v>
      </c>
      <c r="C523" s="7">
        <v>2.3706022383419398E-3</v>
      </c>
    </row>
    <row r="524" spans="1:3" x14ac:dyDescent="0.25">
      <c r="A524" s="6" t="s">
        <v>598</v>
      </c>
      <c r="B524" s="6" t="s">
        <v>86</v>
      </c>
      <c r="C524" s="7">
        <v>0</v>
      </c>
    </row>
    <row r="525" spans="1:3" x14ac:dyDescent="0.25">
      <c r="A525" s="6" t="s">
        <v>598</v>
      </c>
      <c r="B525" s="6" t="s">
        <v>87</v>
      </c>
      <c r="C525" s="7">
        <v>2.46566506503945E-4</v>
      </c>
    </row>
    <row r="526" spans="1:3" x14ac:dyDescent="0.25">
      <c r="A526" s="6" t="s">
        <v>598</v>
      </c>
      <c r="B526" s="6" t="s">
        <v>88</v>
      </c>
      <c r="C526" s="7">
        <v>0</v>
      </c>
    </row>
    <row r="527" spans="1:3" x14ac:dyDescent="0.25">
      <c r="A527" s="6" t="s">
        <v>598</v>
      </c>
      <c r="B527" s="6" t="s">
        <v>89</v>
      </c>
      <c r="C527" s="7">
        <v>0</v>
      </c>
    </row>
    <row r="528" spans="1:3" x14ac:dyDescent="0.25">
      <c r="A528" s="6" t="s">
        <v>598</v>
      </c>
      <c r="B528" s="6" t="s">
        <v>90</v>
      </c>
      <c r="C528" s="7">
        <v>0</v>
      </c>
    </row>
    <row r="529" spans="1:3" x14ac:dyDescent="0.25">
      <c r="A529" s="6" t="s">
        <v>598</v>
      </c>
      <c r="B529" s="6" t="s">
        <v>91</v>
      </c>
      <c r="C529" s="7">
        <v>2.40769222778362E-3</v>
      </c>
    </row>
    <row r="530" spans="1:3" x14ac:dyDescent="0.25">
      <c r="A530" s="6" t="s">
        <v>598</v>
      </c>
      <c r="B530" s="6" t="s">
        <v>92</v>
      </c>
      <c r="C530" s="7">
        <v>1.1926189446189599E-2</v>
      </c>
    </row>
    <row r="531" spans="1:3" x14ac:dyDescent="0.25">
      <c r="A531" s="6" t="s">
        <v>598</v>
      </c>
      <c r="B531" s="6" t="s">
        <v>93</v>
      </c>
      <c r="C531" s="7">
        <v>4.3608345487616803E-3</v>
      </c>
    </row>
    <row r="532" spans="1:3" x14ac:dyDescent="0.25">
      <c r="A532" s="6" t="s">
        <v>598</v>
      </c>
      <c r="B532" s="6" t="s">
        <v>94</v>
      </c>
      <c r="C532" s="7">
        <v>2.9707425181283698E-3</v>
      </c>
    </row>
    <row r="533" spans="1:3" x14ac:dyDescent="0.25">
      <c r="A533" s="6" t="s">
        <v>598</v>
      </c>
      <c r="B533" s="6" t="s">
        <v>95</v>
      </c>
      <c r="C533" s="7">
        <v>9.1973484289377405E-3</v>
      </c>
    </row>
    <row r="534" spans="1:3" x14ac:dyDescent="0.25">
      <c r="A534" s="6" t="s">
        <v>598</v>
      </c>
      <c r="B534" s="6" t="s">
        <v>96</v>
      </c>
      <c r="C534" s="7">
        <v>1.9778655238656E-2</v>
      </c>
    </row>
    <row r="535" spans="1:3" x14ac:dyDescent="0.25">
      <c r="A535" s="6" t="s">
        <v>598</v>
      </c>
      <c r="B535" s="6" t="s">
        <v>97</v>
      </c>
      <c r="C535" s="7">
        <v>3.3305914326394702E-3</v>
      </c>
    </row>
    <row r="536" spans="1:3" x14ac:dyDescent="0.25">
      <c r="A536" s="6" t="s">
        <v>598</v>
      </c>
      <c r="B536" s="6" t="s">
        <v>98</v>
      </c>
      <c r="C536" s="7">
        <v>3.7442256488108999E-3</v>
      </c>
    </row>
    <row r="537" spans="1:3" x14ac:dyDescent="0.25">
      <c r="A537" s="6" t="s">
        <v>598</v>
      </c>
      <c r="B537" s="6" t="s">
        <v>99</v>
      </c>
      <c r="C537" s="7">
        <v>0</v>
      </c>
    </row>
    <row r="538" spans="1:3" x14ac:dyDescent="0.25">
      <c r="A538" s="6" t="s">
        <v>598</v>
      </c>
      <c r="B538" s="6" t="s">
        <v>100</v>
      </c>
      <c r="C538" s="7">
        <v>5.2806268370337499E-4</v>
      </c>
    </row>
    <row r="539" spans="1:3" x14ac:dyDescent="0.25">
      <c r="A539" s="6" t="s">
        <v>598</v>
      </c>
      <c r="B539" s="6" t="s">
        <v>101</v>
      </c>
      <c r="C539" s="7">
        <v>0</v>
      </c>
    </row>
    <row r="540" spans="1:3" x14ac:dyDescent="0.25">
      <c r="A540" s="6" t="s">
        <v>598</v>
      </c>
      <c r="B540" s="6" t="s">
        <v>102</v>
      </c>
      <c r="C540" s="7">
        <v>0</v>
      </c>
    </row>
    <row r="541" spans="1:3" x14ac:dyDescent="0.25">
      <c r="A541" s="6" t="s">
        <v>598</v>
      </c>
      <c r="B541" s="6" t="s">
        <v>103</v>
      </c>
      <c r="C541" s="7">
        <v>4.3261561414566201E-3</v>
      </c>
    </row>
    <row r="542" spans="1:3" x14ac:dyDescent="0.25">
      <c r="A542" s="6" t="s">
        <v>598</v>
      </c>
      <c r="B542" s="6" t="s">
        <v>104</v>
      </c>
      <c r="C542" s="7">
        <v>3.2457457326408798E-3</v>
      </c>
    </row>
    <row r="543" spans="1:3" x14ac:dyDescent="0.25">
      <c r="A543" s="6" t="s">
        <v>598</v>
      </c>
      <c r="B543" s="6" t="s">
        <v>105</v>
      </c>
      <c r="C543" s="7">
        <v>7.27916834426693E-3</v>
      </c>
    </row>
    <row r="544" spans="1:3" x14ac:dyDescent="0.25">
      <c r="A544" s="6" t="s">
        <v>598</v>
      </c>
      <c r="B544" s="6" t="s">
        <v>106</v>
      </c>
      <c r="C544" s="7">
        <v>2.2894162025979799E-3</v>
      </c>
    </row>
    <row r="545" spans="1:3" x14ac:dyDescent="0.25">
      <c r="A545" s="6" t="s">
        <v>598</v>
      </c>
      <c r="B545" s="6" t="s">
        <v>107</v>
      </c>
      <c r="C545" s="7">
        <v>0</v>
      </c>
    </row>
    <row r="546" spans="1:3" x14ac:dyDescent="0.25">
      <c r="A546" s="6" t="s">
        <v>598</v>
      </c>
      <c r="B546" s="6" t="s">
        <v>108</v>
      </c>
      <c r="C546" s="7">
        <v>6.0403463939192404E-3</v>
      </c>
    </row>
    <row r="547" spans="1:3" x14ac:dyDescent="0.25">
      <c r="A547" s="6" t="s">
        <v>598</v>
      </c>
      <c r="B547" s="6" t="s">
        <v>109</v>
      </c>
      <c r="C547" s="7">
        <v>0</v>
      </c>
    </row>
    <row r="548" spans="1:3" x14ac:dyDescent="0.25">
      <c r="A548" s="6" t="s">
        <v>598</v>
      </c>
      <c r="B548" s="6" t="s">
        <v>110</v>
      </c>
      <c r="C548" s="7">
        <v>1.72435650532694E-3</v>
      </c>
    </row>
    <row r="549" spans="1:3" x14ac:dyDescent="0.25">
      <c r="A549" s="6" t="s">
        <v>598</v>
      </c>
      <c r="B549" s="6" t="s">
        <v>111</v>
      </c>
      <c r="C549" s="7">
        <v>0</v>
      </c>
    </row>
    <row r="550" spans="1:3" x14ac:dyDescent="0.25">
      <c r="A550" s="6" t="s">
        <v>598</v>
      </c>
      <c r="B550" s="6" t="s">
        <v>112</v>
      </c>
      <c r="C550" s="7">
        <v>1.03535558640002E-2</v>
      </c>
    </row>
    <row r="551" spans="1:3" x14ac:dyDescent="0.25">
      <c r="A551" s="6" t="s">
        <v>598</v>
      </c>
      <c r="B551" s="6" t="s">
        <v>113</v>
      </c>
      <c r="C551" s="7">
        <v>7.2774321044448698E-3</v>
      </c>
    </row>
    <row r="552" spans="1:3" x14ac:dyDescent="0.25">
      <c r="A552" s="6" t="s">
        <v>598</v>
      </c>
      <c r="B552" s="6" t="s">
        <v>114</v>
      </c>
      <c r="C552" s="7">
        <v>3.2772849498571897E-4</v>
      </c>
    </row>
    <row r="553" spans="1:3" x14ac:dyDescent="0.25">
      <c r="A553" s="6" t="s">
        <v>598</v>
      </c>
      <c r="B553" s="6" t="s">
        <v>115</v>
      </c>
      <c r="C553" s="7">
        <v>2.21105297092019E-3</v>
      </c>
    </row>
    <row r="554" spans="1:3" x14ac:dyDescent="0.25">
      <c r="A554" s="6" t="s">
        <v>598</v>
      </c>
      <c r="B554" s="6" t="s">
        <v>116</v>
      </c>
      <c r="C554" s="7">
        <v>7.3346544935747699E-4</v>
      </c>
    </row>
    <row r="555" spans="1:3" x14ac:dyDescent="0.25">
      <c r="A555" s="6" t="s">
        <v>598</v>
      </c>
      <c r="B555" s="6" t="s">
        <v>117</v>
      </c>
      <c r="C555" s="7">
        <v>5.79201478056896E-3</v>
      </c>
    </row>
    <row r="556" spans="1:3" x14ac:dyDescent="0.25">
      <c r="A556" s="6" t="s">
        <v>598</v>
      </c>
      <c r="B556" s="6" t="s">
        <v>118</v>
      </c>
      <c r="C556" s="7">
        <v>2.3364836451147302E-3</v>
      </c>
    </row>
    <row r="557" spans="1:3" x14ac:dyDescent="0.25">
      <c r="A557" s="6" t="s">
        <v>598</v>
      </c>
      <c r="B557" s="6" t="s">
        <v>119</v>
      </c>
      <c r="C557" s="7">
        <v>4.5462495763212204E-3</v>
      </c>
    </row>
    <row r="558" spans="1:3" x14ac:dyDescent="0.25">
      <c r="A558" s="6" t="s">
        <v>598</v>
      </c>
      <c r="B558" s="6" t="s">
        <v>120</v>
      </c>
      <c r="C558" s="7">
        <v>1.6236257200317201E-3</v>
      </c>
    </row>
    <row r="559" spans="1:3" x14ac:dyDescent="0.25">
      <c r="A559" s="6" t="s">
        <v>598</v>
      </c>
      <c r="B559" s="6" t="s">
        <v>121</v>
      </c>
      <c r="C559" s="7">
        <v>2.0445134981566401E-2</v>
      </c>
    </row>
    <row r="560" spans="1:3" x14ac:dyDescent="0.25">
      <c r="A560" s="6" t="s">
        <v>598</v>
      </c>
      <c r="B560" s="6" t="s">
        <v>122</v>
      </c>
      <c r="C560" s="7">
        <v>0</v>
      </c>
    </row>
    <row r="561" spans="1:3" x14ac:dyDescent="0.25">
      <c r="A561" s="6" t="s">
        <v>598</v>
      </c>
      <c r="B561" s="6" t="s">
        <v>123</v>
      </c>
      <c r="C561" s="7">
        <v>0</v>
      </c>
    </row>
    <row r="562" spans="1:3" x14ac:dyDescent="0.25">
      <c r="A562" s="6" t="s">
        <v>598</v>
      </c>
      <c r="B562" s="6" t="s">
        <v>124</v>
      </c>
      <c r="C562" s="7">
        <v>0</v>
      </c>
    </row>
    <row r="563" spans="1:3" x14ac:dyDescent="0.25">
      <c r="A563" s="6" t="s">
        <v>598</v>
      </c>
      <c r="B563" s="6" t="s">
        <v>125</v>
      </c>
      <c r="C563" s="7">
        <v>0</v>
      </c>
    </row>
    <row r="564" spans="1:3" x14ac:dyDescent="0.25">
      <c r="A564" s="6" t="s">
        <v>598</v>
      </c>
      <c r="B564" s="6" t="s">
        <v>126</v>
      </c>
      <c r="C564" s="7">
        <v>2.28160485456103E-3</v>
      </c>
    </row>
    <row r="565" spans="1:3" x14ac:dyDescent="0.25">
      <c r="A565" s="6" t="s">
        <v>598</v>
      </c>
      <c r="B565" s="6" t="s">
        <v>127</v>
      </c>
      <c r="C565" s="7">
        <v>6.0324947738060099E-3</v>
      </c>
    </row>
    <row r="566" spans="1:3" x14ac:dyDescent="0.25">
      <c r="A566" s="6" t="s">
        <v>576</v>
      </c>
      <c r="B566" s="6" t="s">
        <v>556</v>
      </c>
      <c r="C566" s="7">
        <v>0</v>
      </c>
    </row>
    <row r="567" spans="1:3" x14ac:dyDescent="0.25">
      <c r="A567" s="6" t="s">
        <v>576</v>
      </c>
      <c r="B567" s="6" t="s">
        <v>557</v>
      </c>
      <c r="C567" s="7">
        <v>5.3318565693868199E-4</v>
      </c>
    </row>
    <row r="568" spans="1:3" x14ac:dyDescent="0.25">
      <c r="A568" s="6" t="s">
        <v>576</v>
      </c>
      <c r="B568" s="6" t="s">
        <v>558</v>
      </c>
      <c r="C568" s="7">
        <v>7.3659599909909898E-3</v>
      </c>
    </row>
    <row r="569" spans="1:3" x14ac:dyDescent="0.25">
      <c r="A569" s="6" t="s">
        <v>576</v>
      </c>
      <c r="B569" s="6" t="s">
        <v>559</v>
      </c>
      <c r="C569" s="7">
        <v>0</v>
      </c>
    </row>
    <row r="570" spans="1:3" x14ac:dyDescent="0.25">
      <c r="A570" s="6" t="s">
        <v>576</v>
      </c>
      <c r="B570" s="6" t="s">
        <v>560</v>
      </c>
      <c r="C570" s="7">
        <v>0</v>
      </c>
    </row>
    <row r="571" spans="1:3" x14ac:dyDescent="0.25">
      <c r="A571" s="6" t="s">
        <v>576</v>
      </c>
      <c r="B571" s="6" t="s">
        <v>561</v>
      </c>
      <c r="C571" s="7">
        <v>3.3926720818146898E-3</v>
      </c>
    </row>
    <row r="572" spans="1:3" x14ac:dyDescent="0.25">
      <c r="A572" s="6" t="s">
        <v>576</v>
      </c>
      <c r="B572" s="6" t="s">
        <v>562</v>
      </c>
      <c r="C572" s="7">
        <v>6.4735608334345503E-3</v>
      </c>
    </row>
    <row r="573" spans="1:3" x14ac:dyDescent="0.25">
      <c r="A573" s="6" t="s">
        <v>576</v>
      </c>
      <c r="B573" s="6" t="s">
        <v>563</v>
      </c>
      <c r="C573" s="7">
        <v>0</v>
      </c>
    </row>
    <row r="574" spans="1:3" x14ac:dyDescent="0.25">
      <c r="A574" s="6" t="s">
        <v>576</v>
      </c>
      <c r="B574" s="6" t="s">
        <v>564</v>
      </c>
      <c r="C574" s="7">
        <v>1.9045812333310199E-3</v>
      </c>
    </row>
    <row r="575" spans="1:3" x14ac:dyDescent="0.25">
      <c r="A575" s="6" t="s">
        <v>576</v>
      </c>
      <c r="B575" s="6" t="s">
        <v>565</v>
      </c>
      <c r="C575" s="7">
        <v>6.44565569965002E-3</v>
      </c>
    </row>
    <row r="576" spans="1:3" x14ac:dyDescent="0.25">
      <c r="A576" s="6" t="s">
        <v>576</v>
      </c>
      <c r="B576" s="6" t="s">
        <v>566</v>
      </c>
      <c r="C576" s="7">
        <v>5.1263623700107596E-3</v>
      </c>
    </row>
    <row r="577" spans="1:3" x14ac:dyDescent="0.25">
      <c r="A577" s="6" t="s">
        <v>576</v>
      </c>
      <c r="B577" s="6" t="s">
        <v>567</v>
      </c>
      <c r="C577" s="7">
        <v>1.07477960362472E-2</v>
      </c>
    </row>
    <row r="578" spans="1:3" x14ac:dyDescent="0.25">
      <c r="A578" s="6" t="s">
        <v>576</v>
      </c>
      <c r="B578" s="6" t="s">
        <v>568</v>
      </c>
      <c r="C578" s="7">
        <v>1.22404985636859E-3</v>
      </c>
    </row>
    <row r="579" spans="1:3" x14ac:dyDescent="0.25">
      <c r="A579" s="6" t="s">
        <v>576</v>
      </c>
      <c r="B579" s="6" t="s">
        <v>569</v>
      </c>
      <c r="C579" s="7">
        <v>9.7527292019807098E-3</v>
      </c>
    </row>
    <row r="580" spans="1:3" x14ac:dyDescent="0.25">
      <c r="A580" s="6" t="s">
        <v>576</v>
      </c>
      <c r="B580" s="6" t="s">
        <v>570</v>
      </c>
      <c r="C580" s="7">
        <v>2.9830198096045899E-3</v>
      </c>
    </row>
    <row r="581" spans="1:3" x14ac:dyDescent="0.25">
      <c r="A581" s="6" t="s">
        <v>576</v>
      </c>
      <c r="B581" s="6" t="s">
        <v>571</v>
      </c>
      <c r="C581" s="7">
        <v>1.4153984981898E-2</v>
      </c>
    </row>
    <row r="582" spans="1:3" x14ac:dyDescent="0.25">
      <c r="A582" s="6" t="s">
        <v>576</v>
      </c>
      <c r="B582" s="6" t="s">
        <v>572</v>
      </c>
      <c r="C582" s="7">
        <v>0</v>
      </c>
    </row>
    <row r="583" spans="1:3" x14ac:dyDescent="0.25">
      <c r="A583" s="6" t="s">
        <v>576</v>
      </c>
      <c r="B583" s="6" t="s">
        <v>573</v>
      </c>
      <c r="C583" s="7">
        <v>0</v>
      </c>
    </row>
    <row r="584" spans="1:3" x14ac:dyDescent="0.25">
      <c r="A584" s="6" t="s">
        <v>576</v>
      </c>
      <c r="B584" s="6" t="s">
        <v>574</v>
      </c>
      <c r="C584" s="7">
        <v>0</v>
      </c>
    </row>
    <row r="585" spans="1:3" x14ac:dyDescent="0.25">
      <c r="A585" s="6" t="s">
        <v>576</v>
      </c>
      <c r="B585" s="6" t="s">
        <v>575</v>
      </c>
      <c r="C585" s="7">
        <v>2.14661276898305E-3</v>
      </c>
    </row>
    <row r="587" spans="1:3" x14ac:dyDescent="0.25">
      <c r="C587" s="26">
        <f>SUM(C10:C586)</f>
        <v>1.0000000000000004</v>
      </c>
    </row>
  </sheetData>
  <autoFilter ref="A9:C581"/>
  <sortState ref="A10:C565">
    <sortCondition descending="1" ref="A10:A565"/>
    <sortCondition ref="B10:B565"/>
  </sortState>
  <pageMargins left="0.70866141732283472" right="0.70866141732283472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3"/>
  <sheetViews>
    <sheetView topLeftCell="A571" zoomScaleNormal="100" workbookViewId="0">
      <selection activeCell="L615" sqref="L615"/>
    </sheetView>
  </sheetViews>
  <sheetFormatPr defaultRowHeight="14.25" x14ac:dyDescent="0.2"/>
  <cols>
    <col min="1" max="1" width="10.28515625" style="57" customWidth="1"/>
    <col min="2" max="2" width="8.5703125" style="57" customWidth="1"/>
    <col min="3" max="3" width="8.42578125" style="57" customWidth="1"/>
    <col min="4" max="4" width="8.7109375" style="58" bestFit="1" customWidth="1"/>
    <col min="5" max="5" width="23.85546875" style="58" bestFit="1" customWidth="1"/>
    <col min="6" max="6" width="11" style="57" customWidth="1"/>
    <col min="7" max="7" width="14.42578125" style="58" customWidth="1"/>
    <col min="8" max="8" width="15.5703125" style="58" bestFit="1" customWidth="1"/>
    <col min="9" max="9" width="15.42578125" style="58" bestFit="1" customWidth="1"/>
    <col min="10" max="10" width="16.5703125" style="58" bestFit="1" customWidth="1"/>
    <col min="11" max="11" width="15.5703125" style="58" bestFit="1" customWidth="1"/>
    <col min="12" max="12" width="14.42578125" style="58" bestFit="1" customWidth="1"/>
    <col min="13" max="14" width="15.5703125" style="58" bestFit="1" customWidth="1"/>
    <col min="15" max="15" width="14.42578125" style="58" bestFit="1" customWidth="1"/>
    <col min="16" max="17" width="15.5703125" style="58" bestFit="1" customWidth="1"/>
    <col min="18" max="18" width="14.42578125" style="58" bestFit="1" customWidth="1"/>
    <col min="19" max="20" width="15.5703125" style="58" bestFit="1" customWidth="1"/>
    <col min="21" max="21" width="14.42578125" style="58" bestFit="1" customWidth="1"/>
    <col min="22" max="22" width="16.5703125" style="58" bestFit="1" customWidth="1"/>
    <col min="23" max="27" width="15.42578125" style="58" customWidth="1"/>
    <col min="28" max="28" width="16.5703125" style="58" bestFit="1" customWidth="1"/>
    <col min="29" max="34" width="15.42578125" style="58" customWidth="1"/>
    <col min="35" max="35" width="24.7109375" style="58" bestFit="1" customWidth="1"/>
    <col min="36" max="36" width="36" style="123" bestFit="1" customWidth="1"/>
    <col min="37" max="37" width="14.140625" style="58" customWidth="1"/>
    <col min="38" max="38" width="25.85546875" style="58" bestFit="1" customWidth="1"/>
    <col min="39" max="39" width="45.28515625" style="58" customWidth="1"/>
    <col min="40" max="40" width="38.28515625" style="58" customWidth="1"/>
    <col min="41" max="16384" width="9.140625" style="58"/>
  </cols>
  <sheetData>
    <row r="1" spans="1:40" ht="40.5" customHeight="1" x14ac:dyDescent="0.25">
      <c r="C1" t="s">
        <v>662</v>
      </c>
      <c r="D1" t="s">
        <v>663</v>
      </c>
      <c r="G1" s="59"/>
      <c r="H1" s="59"/>
      <c r="I1" s="59"/>
      <c r="J1" s="60"/>
      <c r="K1" s="59"/>
      <c r="L1" s="59"/>
      <c r="M1" s="60"/>
      <c r="N1" s="59"/>
      <c r="O1" s="59"/>
      <c r="P1" s="60"/>
      <c r="R1" s="59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/>
      <c r="AK1" s="60"/>
      <c r="AL1" s="60"/>
      <c r="AM1" s="60"/>
    </row>
    <row r="2" spans="1:40" ht="24" customHeight="1" x14ac:dyDescent="0.25">
      <c r="D2" s="62"/>
      <c r="G2" s="63"/>
      <c r="H2" s="63"/>
      <c r="I2" s="63"/>
      <c r="J2" s="63"/>
      <c r="K2" s="63"/>
      <c r="L2" s="63"/>
      <c r="M2" s="63"/>
      <c r="N2" s="63"/>
      <c r="O2" s="63"/>
      <c r="P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4"/>
      <c r="AK2" s="63"/>
      <c r="AL2" s="63"/>
      <c r="AM2" s="63"/>
    </row>
    <row r="3" spans="1:40" ht="24" customHeight="1" x14ac:dyDescent="0.2">
      <c r="A3" s="151"/>
      <c r="B3" s="152"/>
      <c r="C3" s="152"/>
      <c r="G3" s="53"/>
      <c r="H3" s="53"/>
      <c r="I3" s="53"/>
      <c r="J3" s="53"/>
      <c r="K3" s="53"/>
      <c r="L3" s="53"/>
      <c r="M3" s="53"/>
      <c r="N3" s="53"/>
      <c r="O3" s="53"/>
      <c r="P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3"/>
      <c r="AL3" s="53"/>
      <c r="AM3" s="53"/>
    </row>
    <row r="4" spans="1:40" ht="48" customHeight="1" x14ac:dyDescent="0.2">
      <c r="E4" s="153" t="s">
        <v>632</v>
      </c>
      <c r="F4" s="154"/>
      <c r="G4" s="154"/>
      <c r="H4" s="154"/>
      <c r="I4" s="154"/>
      <c r="J4" s="154"/>
      <c r="K4" s="154"/>
      <c r="L4" s="154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6"/>
    </row>
    <row r="5" spans="1:40" ht="38.25" hidden="1" customHeight="1" x14ac:dyDescent="0.25">
      <c r="C5" s="65"/>
      <c r="G5" s="66"/>
      <c r="H5" s="66"/>
      <c r="I5" s="66"/>
      <c r="J5" s="66"/>
      <c r="K5" s="66"/>
      <c r="L5" s="66"/>
      <c r="M5" s="66"/>
      <c r="N5" s="66"/>
      <c r="O5" s="66"/>
      <c r="P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7"/>
      <c r="AK5" s="66"/>
      <c r="AL5" s="66"/>
      <c r="AM5" s="66"/>
    </row>
    <row r="6" spans="1:40" ht="19.5" customHeight="1" x14ac:dyDescent="0.3">
      <c r="C6" s="68"/>
      <c r="G6" s="69"/>
      <c r="H6" s="69"/>
      <c r="I6" s="69"/>
      <c r="J6" s="69"/>
      <c r="K6" s="69"/>
      <c r="L6" s="69"/>
      <c r="M6" s="69"/>
      <c r="N6" s="69"/>
      <c r="O6" s="69"/>
      <c r="P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70"/>
      <c r="AK6" s="69"/>
      <c r="AL6" s="71"/>
      <c r="AM6" s="69"/>
    </row>
    <row r="7" spans="1:40" ht="39" customHeight="1" thickBot="1" x14ac:dyDescent="0.35">
      <c r="G7" s="72"/>
      <c r="H7" s="72" t="s">
        <v>633</v>
      </c>
      <c r="I7" s="72" t="s">
        <v>633</v>
      </c>
      <c r="J7" s="72" t="s">
        <v>633</v>
      </c>
      <c r="K7" s="72" t="s">
        <v>659</v>
      </c>
      <c r="L7" s="72" t="s">
        <v>659</v>
      </c>
      <c r="M7" s="72" t="s">
        <v>659</v>
      </c>
      <c r="N7" s="72" t="s">
        <v>660</v>
      </c>
      <c r="O7" s="72" t="s">
        <v>660</v>
      </c>
      <c r="P7" s="72" t="s">
        <v>660</v>
      </c>
      <c r="Q7" s="72" t="s">
        <v>671</v>
      </c>
      <c r="R7" s="72" t="s">
        <v>671</v>
      </c>
      <c r="S7" s="72" t="s">
        <v>671</v>
      </c>
      <c r="T7" s="72" t="s">
        <v>670</v>
      </c>
      <c r="U7" s="72" t="s">
        <v>670</v>
      </c>
      <c r="V7" s="72" t="s">
        <v>670</v>
      </c>
      <c r="W7" s="72" t="s">
        <v>661</v>
      </c>
      <c r="X7" s="72" t="s">
        <v>661</v>
      </c>
      <c r="Y7" s="72" t="s">
        <v>661</v>
      </c>
      <c r="Z7" s="72" t="s">
        <v>676</v>
      </c>
      <c r="AA7" s="73" t="s">
        <v>676</v>
      </c>
      <c r="AB7" s="73" t="s">
        <v>676</v>
      </c>
      <c r="AC7" s="72"/>
      <c r="AD7" s="73"/>
      <c r="AE7" s="73"/>
      <c r="AF7" s="72"/>
      <c r="AG7" s="73"/>
      <c r="AH7" s="73"/>
      <c r="AI7" s="73"/>
      <c r="AJ7" s="74"/>
      <c r="AK7" s="73"/>
      <c r="AL7" s="150">
        <f>+AL597</f>
        <v>2327915734.1299992</v>
      </c>
      <c r="AM7" s="73"/>
    </row>
    <row r="8" spans="1:40" s="75" customFormat="1" ht="121.5" customHeight="1" x14ac:dyDescent="0.2">
      <c r="A8" s="46" t="s">
        <v>618</v>
      </c>
      <c r="B8" s="46" t="s">
        <v>617</v>
      </c>
      <c r="C8" s="46" t="s">
        <v>616</v>
      </c>
      <c r="D8" s="46" t="s">
        <v>619</v>
      </c>
      <c r="E8" s="46" t="s">
        <v>615</v>
      </c>
      <c r="F8" s="125" t="s">
        <v>634</v>
      </c>
      <c r="G8" s="45" t="s">
        <v>614</v>
      </c>
      <c r="H8" s="45" t="s">
        <v>635</v>
      </c>
      <c r="I8" s="45" t="s">
        <v>636</v>
      </c>
      <c r="J8" s="41" t="s">
        <v>637</v>
      </c>
      <c r="K8" s="45" t="s">
        <v>638</v>
      </c>
      <c r="L8" s="45" t="s">
        <v>639</v>
      </c>
      <c r="M8" s="41" t="s">
        <v>640</v>
      </c>
      <c r="N8" s="45" t="s">
        <v>641</v>
      </c>
      <c r="O8" s="45" t="s">
        <v>642</v>
      </c>
      <c r="P8" s="41" t="s">
        <v>643</v>
      </c>
      <c r="Q8" s="45" t="s">
        <v>675</v>
      </c>
      <c r="R8" s="45" t="s">
        <v>645</v>
      </c>
      <c r="S8" s="41" t="s">
        <v>674</v>
      </c>
      <c r="T8" s="45" t="s">
        <v>673</v>
      </c>
      <c r="U8" s="45" t="s">
        <v>647</v>
      </c>
      <c r="V8" s="44" t="s">
        <v>672</v>
      </c>
      <c r="W8" s="45" t="s">
        <v>648</v>
      </c>
      <c r="X8" s="45" t="s">
        <v>649</v>
      </c>
      <c r="Y8" s="44" t="s">
        <v>650</v>
      </c>
      <c r="Z8" s="45" t="s">
        <v>677</v>
      </c>
      <c r="AA8" s="45" t="s">
        <v>678</v>
      </c>
      <c r="AB8" s="44" t="s">
        <v>679</v>
      </c>
      <c r="AC8" s="45"/>
      <c r="AD8" s="45"/>
      <c r="AE8" s="44"/>
      <c r="AF8" s="45"/>
      <c r="AG8" s="45"/>
      <c r="AH8" s="44"/>
      <c r="AI8" s="43" t="s">
        <v>682</v>
      </c>
      <c r="AJ8" s="42" t="s">
        <v>667</v>
      </c>
      <c r="AK8" s="41" t="s">
        <v>668</v>
      </c>
      <c r="AL8" s="41" t="s">
        <v>611</v>
      </c>
      <c r="AM8" s="40" t="s">
        <v>669</v>
      </c>
      <c r="AN8" s="40" t="s">
        <v>609</v>
      </c>
    </row>
    <row r="9" spans="1:40" ht="19.5" customHeight="1" x14ac:dyDescent="0.2">
      <c r="A9" s="39">
        <v>0</v>
      </c>
      <c r="B9" s="39">
        <v>0</v>
      </c>
      <c r="C9" s="39">
        <v>0</v>
      </c>
      <c r="D9" s="35">
        <v>1</v>
      </c>
      <c r="E9" s="35">
        <v>2</v>
      </c>
      <c r="F9" s="39">
        <v>3</v>
      </c>
      <c r="G9" s="35" t="s">
        <v>608</v>
      </c>
      <c r="H9" s="35">
        <v>5</v>
      </c>
      <c r="I9" s="35">
        <v>6</v>
      </c>
      <c r="J9" s="35" t="s">
        <v>607</v>
      </c>
      <c r="K9" s="35">
        <v>8</v>
      </c>
      <c r="L9" s="35">
        <v>9</v>
      </c>
      <c r="M9" s="35" t="s">
        <v>606</v>
      </c>
      <c r="N9" s="35">
        <v>11</v>
      </c>
      <c r="O9" s="35">
        <v>12</v>
      </c>
      <c r="P9" s="35" t="s">
        <v>605</v>
      </c>
      <c r="Q9" s="35">
        <v>14</v>
      </c>
      <c r="R9" s="35">
        <v>15</v>
      </c>
      <c r="S9" s="35" t="s">
        <v>604</v>
      </c>
      <c r="T9" s="35">
        <v>17</v>
      </c>
      <c r="U9" s="35">
        <v>18</v>
      </c>
      <c r="V9" s="38" t="s">
        <v>680</v>
      </c>
      <c r="W9" s="35">
        <v>20</v>
      </c>
      <c r="X9" s="35">
        <v>21</v>
      </c>
      <c r="Y9" s="38" t="s">
        <v>625</v>
      </c>
      <c r="Z9" s="35">
        <v>23</v>
      </c>
      <c r="AA9" s="35">
        <v>24</v>
      </c>
      <c r="AB9" s="38" t="s">
        <v>681</v>
      </c>
      <c r="AC9" s="35"/>
      <c r="AD9" s="35"/>
      <c r="AE9" s="38"/>
      <c r="AF9" s="35"/>
      <c r="AG9" s="35"/>
      <c r="AH9" s="38"/>
      <c r="AI9" s="37" t="s">
        <v>683</v>
      </c>
      <c r="AJ9" s="36" t="s">
        <v>626</v>
      </c>
      <c r="AK9" s="35" t="s">
        <v>627</v>
      </c>
      <c r="AL9" s="35" t="s">
        <v>628</v>
      </c>
      <c r="AM9" s="35" t="s">
        <v>600</v>
      </c>
      <c r="AN9" s="35" t="s">
        <v>599</v>
      </c>
    </row>
    <row r="10" spans="1:40" ht="15" customHeight="1" x14ac:dyDescent="0.2">
      <c r="A10" s="76"/>
      <c r="B10" s="76"/>
      <c r="C10" s="76"/>
      <c r="D10" s="76"/>
      <c r="E10" s="76"/>
      <c r="F10" s="76"/>
      <c r="G10" s="39"/>
      <c r="H10" s="49"/>
      <c r="I10" s="49"/>
      <c r="J10" s="49"/>
      <c r="K10" s="49"/>
      <c r="L10" s="76"/>
      <c r="M10" s="39"/>
      <c r="N10" s="39"/>
      <c r="O10" s="39"/>
      <c r="P10" s="49"/>
      <c r="Q10" s="39"/>
      <c r="R10" s="39"/>
      <c r="S10" s="49"/>
      <c r="T10" s="39"/>
      <c r="U10" s="39"/>
      <c r="V10" s="52"/>
      <c r="W10" s="39"/>
      <c r="X10" s="39"/>
      <c r="Y10" s="52"/>
      <c r="Z10" s="39"/>
      <c r="AA10" s="39"/>
      <c r="AB10" s="52"/>
      <c r="AC10" s="39"/>
      <c r="AD10" s="39"/>
      <c r="AE10" s="52"/>
      <c r="AF10" s="39"/>
      <c r="AG10" s="39"/>
      <c r="AH10" s="52"/>
      <c r="AI10" s="51"/>
      <c r="AJ10" s="50"/>
      <c r="AK10" s="49"/>
      <c r="AL10" s="49"/>
      <c r="AM10" s="49"/>
      <c r="AN10" s="49"/>
    </row>
    <row r="11" spans="1:40" ht="15.75" customHeight="1" x14ac:dyDescent="0.25">
      <c r="A11" s="126">
        <v>1</v>
      </c>
      <c r="B11" s="77">
        <v>1</v>
      </c>
      <c r="C11" s="77">
        <v>16</v>
      </c>
      <c r="D11" s="78" t="s">
        <v>597</v>
      </c>
      <c r="E11" s="78" t="s">
        <v>128</v>
      </c>
      <c r="F11" s="124">
        <v>4075</v>
      </c>
      <c r="G11" s="34">
        <v>10</v>
      </c>
      <c r="H11" s="34">
        <v>3597781.03</v>
      </c>
      <c r="I11" s="33">
        <v>263837.80180000002</v>
      </c>
      <c r="J11" s="28">
        <v>3667337.5510200001</v>
      </c>
      <c r="K11" s="34">
        <v>3878265.7</v>
      </c>
      <c r="L11" s="33">
        <v>284406.6067</v>
      </c>
      <c r="M11" s="28">
        <v>3953245.0026300005</v>
      </c>
      <c r="N11" s="34">
        <v>2091496.42</v>
      </c>
      <c r="O11" s="33">
        <v>153376.02900000001</v>
      </c>
      <c r="P11" s="28">
        <v>2131932.4301</v>
      </c>
      <c r="Q11" s="34">
        <v>2693382.07</v>
      </c>
      <c r="R11" s="33">
        <v>198947.495</v>
      </c>
      <c r="S11" s="28">
        <f>+(Q11-R11)*(1+G11/100)</f>
        <v>2743878.0324999997</v>
      </c>
      <c r="T11" s="34">
        <v>1964883.47</v>
      </c>
      <c r="U11" s="33">
        <v>145754.089481</v>
      </c>
      <c r="V11" s="32">
        <f>+(T11-U11)*(1+G11/100)</f>
        <v>2001042.3185709</v>
      </c>
      <c r="W11" s="34">
        <v>3357515.08</v>
      </c>
      <c r="X11" s="33">
        <v>248705.30505900001</v>
      </c>
      <c r="Y11" s="32">
        <f t="shared" ref="Y11:Y74" si="0">+(W11-X11)*(1+G11/100)</f>
        <v>3419690.7524351003</v>
      </c>
      <c r="Z11" s="34">
        <v>4047416.64</v>
      </c>
      <c r="AA11" s="33">
        <v>299809.173625</v>
      </c>
      <c r="AB11" s="32">
        <f>+(Z11-AA11)*(1+G11/100)</f>
        <v>4122368.2130125007</v>
      </c>
      <c r="AC11" s="34"/>
      <c r="AD11" s="33"/>
      <c r="AE11" s="32"/>
      <c r="AF11" s="34"/>
      <c r="AG11" s="33"/>
      <c r="AH11" s="32"/>
      <c r="AI11" s="147">
        <f>+ROUND((AB11+Y11+V11+S11+P11)/5,2)</f>
        <v>2883782.35</v>
      </c>
      <c r="AJ11" s="30">
        <f>ROUND(AI11/F11,2)</f>
        <v>707.68</v>
      </c>
      <c r="AK11" s="29">
        <f>+$AL$600</f>
        <v>2144.19</v>
      </c>
      <c r="AL11" s="29">
        <f t="shared" ref="AL11:AL74" si="1">IF((AK11-AJ11)&lt;0,0,(AK11-AJ11)*F11)</f>
        <v>5853778.2500000009</v>
      </c>
      <c r="AM11" s="27">
        <f>+AL11/$AL$7</f>
        <v>2.5146005777514561E-3</v>
      </c>
      <c r="AN11" s="79">
        <f>+ROUND(AM11,18)</f>
        <v>2.51460057775146E-3</v>
      </c>
    </row>
    <row r="12" spans="1:40" ht="15.75" customHeight="1" x14ac:dyDescent="0.25">
      <c r="A12" s="126">
        <v>1</v>
      </c>
      <c r="B12" s="77">
        <v>2</v>
      </c>
      <c r="C12" s="77">
        <v>14</v>
      </c>
      <c r="D12" s="78" t="s">
        <v>597</v>
      </c>
      <c r="E12" s="78" t="s">
        <v>129</v>
      </c>
      <c r="F12" s="124">
        <v>3703</v>
      </c>
      <c r="G12" s="34">
        <v>10</v>
      </c>
      <c r="H12" s="34">
        <v>2026082.65</v>
      </c>
      <c r="I12" s="33">
        <v>0</v>
      </c>
      <c r="J12" s="28">
        <v>2228690.915</v>
      </c>
      <c r="K12" s="34">
        <v>2206248.0699999998</v>
      </c>
      <c r="L12" s="33">
        <v>466801.83799999999</v>
      </c>
      <c r="M12" s="28">
        <v>1913390.8551999999</v>
      </c>
      <c r="N12" s="34">
        <v>2464744.39</v>
      </c>
      <c r="O12" s="33">
        <v>221827.6666</v>
      </c>
      <c r="P12" s="28">
        <v>2467208.3957400001</v>
      </c>
      <c r="Q12" s="34">
        <v>3519656.87</v>
      </c>
      <c r="R12" s="33">
        <v>318321.16379999998</v>
      </c>
      <c r="S12" s="28">
        <f t="shared" ref="S12:S75" si="2">+(Q12-R12)*(1+G12/100)</f>
        <v>3521469.2768200003</v>
      </c>
      <c r="T12" s="34">
        <v>3165811.04</v>
      </c>
      <c r="U12" s="33">
        <v>286454.658475</v>
      </c>
      <c r="V12" s="32">
        <f t="shared" ref="V12:V75" si="3">+(T12-U12)*(1+G12/100)</f>
        <v>3167292.0196775002</v>
      </c>
      <c r="W12" s="34">
        <v>4581236.09</v>
      </c>
      <c r="X12" s="33">
        <v>416476.41780900001</v>
      </c>
      <c r="Y12" s="32">
        <f t="shared" si="0"/>
        <v>4581235.6394100999</v>
      </c>
      <c r="Z12" s="34">
        <v>5453863.79</v>
      </c>
      <c r="AA12" s="33">
        <v>495806.18276499998</v>
      </c>
      <c r="AB12" s="32">
        <f t="shared" ref="AB12:AB75" si="4">+(Z12-AA12)*(1+G12/100)</f>
        <v>5453863.367958501</v>
      </c>
      <c r="AC12" s="34"/>
      <c r="AD12" s="33"/>
      <c r="AE12" s="32"/>
      <c r="AF12" s="34"/>
      <c r="AG12" s="33"/>
      <c r="AH12" s="32"/>
      <c r="AI12" s="147">
        <f t="shared" ref="AI12:AI75" si="5">+ROUND((AB12+Y12+V12+S12+P12)/5,2)</f>
        <v>3838213.74</v>
      </c>
      <c r="AJ12" s="30">
        <f t="shared" ref="AJ12:AJ75" si="6">ROUND(AI12/F12,2)</f>
        <v>1036.51</v>
      </c>
      <c r="AK12" s="29">
        <f>+$AL$600</f>
        <v>2144.19</v>
      </c>
      <c r="AL12" s="28">
        <f t="shared" si="1"/>
        <v>4101739.04</v>
      </c>
      <c r="AM12" s="27">
        <f t="shared" ref="AM12:AM74" si="7">+AL12/$AL$7</f>
        <v>1.7619791729845081E-3</v>
      </c>
      <c r="AN12" s="79">
        <f t="shared" ref="AN12:AN75" si="8">+ROUND(AM12,18)</f>
        <v>1.7619791729845101E-3</v>
      </c>
    </row>
    <row r="13" spans="1:40" ht="15.75" customHeight="1" x14ac:dyDescent="0.25">
      <c r="A13" s="126">
        <v>1</v>
      </c>
      <c r="B13" s="77">
        <v>3</v>
      </c>
      <c r="C13" s="77">
        <v>16</v>
      </c>
      <c r="D13" s="78" t="s">
        <v>597</v>
      </c>
      <c r="E13" s="78" t="s">
        <v>130</v>
      </c>
      <c r="F13" s="124">
        <v>3572</v>
      </c>
      <c r="G13" s="34">
        <v>10</v>
      </c>
      <c r="H13" s="34">
        <v>1490987.45</v>
      </c>
      <c r="I13" s="33">
        <v>0</v>
      </c>
      <c r="J13" s="28">
        <v>1640086.1950000001</v>
      </c>
      <c r="K13" s="34">
        <v>1219292.1299999999</v>
      </c>
      <c r="L13" s="33">
        <v>0</v>
      </c>
      <c r="M13" s="28">
        <v>1341221.3429999999</v>
      </c>
      <c r="N13" s="34">
        <v>769072.47</v>
      </c>
      <c r="O13" s="33">
        <v>36256.086000000003</v>
      </c>
      <c r="P13" s="28">
        <v>806098.02240000002</v>
      </c>
      <c r="Q13" s="34">
        <v>889172.58</v>
      </c>
      <c r="R13" s="33">
        <v>43746.2569</v>
      </c>
      <c r="S13" s="28">
        <f t="shared" si="2"/>
        <v>929968.95540999994</v>
      </c>
      <c r="T13" s="34">
        <v>461098.71</v>
      </c>
      <c r="U13" s="33">
        <v>24403.948273000002</v>
      </c>
      <c r="V13" s="32">
        <f t="shared" si="3"/>
        <v>480364.23789970006</v>
      </c>
      <c r="W13" s="34">
        <v>1026540.27</v>
      </c>
      <c r="X13" s="33">
        <v>48883.035731999997</v>
      </c>
      <c r="Y13" s="32">
        <f t="shared" si="0"/>
        <v>1075422.9576948001</v>
      </c>
      <c r="Z13" s="34">
        <v>1478061.17</v>
      </c>
      <c r="AA13" s="33">
        <v>70384.004230999999</v>
      </c>
      <c r="AB13" s="32">
        <f t="shared" si="4"/>
        <v>1548444.8823458999</v>
      </c>
      <c r="AC13" s="34"/>
      <c r="AD13" s="33"/>
      <c r="AE13" s="32"/>
      <c r="AF13" s="34"/>
      <c r="AG13" s="33"/>
      <c r="AH13" s="32"/>
      <c r="AI13" s="147">
        <f t="shared" si="5"/>
        <v>968059.81</v>
      </c>
      <c r="AJ13" s="30">
        <f t="shared" si="6"/>
        <v>271.01</v>
      </c>
      <c r="AK13" s="29">
        <f>+$AL$600</f>
        <v>2144.19</v>
      </c>
      <c r="AL13" s="28">
        <f t="shared" si="1"/>
        <v>6690998.96</v>
      </c>
      <c r="AM13" s="27">
        <f t="shared" si="7"/>
        <v>2.8742444848419719E-3</v>
      </c>
      <c r="AN13" s="79">
        <f t="shared" si="8"/>
        <v>2.8742444848419701E-3</v>
      </c>
    </row>
    <row r="14" spans="1:40" ht="15.75" customHeight="1" x14ac:dyDescent="0.25">
      <c r="A14" s="126">
        <v>1</v>
      </c>
      <c r="B14" s="77">
        <v>4</v>
      </c>
      <c r="C14" s="77">
        <v>8</v>
      </c>
      <c r="D14" s="78" t="s">
        <v>598</v>
      </c>
      <c r="E14" s="78" t="s">
        <v>0</v>
      </c>
      <c r="F14" s="124">
        <v>8279</v>
      </c>
      <c r="G14" s="34">
        <v>12</v>
      </c>
      <c r="H14" s="34">
        <v>19196708.449999999</v>
      </c>
      <c r="I14" s="33">
        <v>0</v>
      </c>
      <c r="J14" s="28">
        <v>21500313.464000002</v>
      </c>
      <c r="K14" s="34">
        <v>19543711.390000001</v>
      </c>
      <c r="L14" s="33">
        <v>0</v>
      </c>
      <c r="M14" s="28">
        <v>21888956.756800003</v>
      </c>
      <c r="N14" s="34">
        <v>18169176.210000001</v>
      </c>
      <c r="O14" s="33">
        <v>0</v>
      </c>
      <c r="P14" s="28">
        <v>20349477.355200004</v>
      </c>
      <c r="Q14" s="34">
        <v>19171088.809999999</v>
      </c>
      <c r="R14" s="33">
        <v>0</v>
      </c>
      <c r="S14" s="28">
        <f t="shared" si="2"/>
        <v>21471619.4672</v>
      </c>
      <c r="T14" s="34">
        <v>18103206.140000001</v>
      </c>
      <c r="U14" s="33">
        <v>0</v>
      </c>
      <c r="V14" s="32">
        <f t="shared" si="3"/>
        <v>20275590.876800004</v>
      </c>
      <c r="W14" s="34">
        <v>20090018.850000001</v>
      </c>
      <c r="X14" s="33">
        <v>0</v>
      </c>
      <c r="Y14" s="32">
        <f t="shared" si="0"/>
        <v>22500821.112000003</v>
      </c>
      <c r="Z14" s="34">
        <v>22446241.870000001</v>
      </c>
      <c r="AA14" s="33">
        <v>0</v>
      </c>
      <c r="AB14" s="32">
        <f t="shared" si="4"/>
        <v>25139790.894400004</v>
      </c>
      <c r="AC14" s="34"/>
      <c r="AD14" s="33"/>
      <c r="AE14" s="32"/>
      <c r="AF14" s="34"/>
      <c r="AG14" s="33"/>
      <c r="AH14" s="32"/>
      <c r="AI14" s="147">
        <f t="shared" si="5"/>
        <v>21947459.940000001</v>
      </c>
      <c r="AJ14" s="30">
        <f t="shared" si="6"/>
        <v>2650.98</v>
      </c>
      <c r="AK14" s="29">
        <f>+$AL$601</f>
        <v>2628.54</v>
      </c>
      <c r="AL14" s="28">
        <f t="shared" si="1"/>
        <v>0</v>
      </c>
      <c r="AM14" s="27">
        <f t="shared" si="7"/>
        <v>0</v>
      </c>
      <c r="AN14" s="79">
        <f t="shared" si="8"/>
        <v>0</v>
      </c>
    </row>
    <row r="15" spans="1:40" ht="15.75" customHeight="1" x14ac:dyDescent="0.25">
      <c r="A15" s="126">
        <v>1</v>
      </c>
      <c r="B15" s="77">
        <v>5</v>
      </c>
      <c r="C15" s="77">
        <v>18</v>
      </c>
      <c r="D15" s="78" t="s">
        <v>597</v>
      </c>
      <c r="E15" s="78" t="s">
        <v>131</v>
      </c>
      <c r="F15" s="124">
        <v>1127</v>
      </c>
      <c r="G15" s="34">
        <v>10</v>
      </c>
      <c r="H15" s="34">
        <v>3305657.15</v>
      </c>
      <c r="I15" s="33">
        <v>32402.042700000002</v>
      </c>
      <c r="J15" s="28">
        <v>3600580.61803</v>
      </c>
      <c r="K15" s="34">
        <v>3557558.02</v>
      </c>
      <c r="L15" s="33">
        <v>34871.165000000001</v>
      </c>
      <c r="M15" s="28">
        <v>3874955.5405000001</v>
      </c>
      <c r="N15" s="34">
        <v>3463292.22</v>
      </c>
      <c r="O15" s="33">
        <v>33946.3485</v>
      </c>
      <c r="P15" s="28">
        <v>3772280.4586500009</v>
      </c>
      <c r="Q15" s="34">
        <v>3413438.22</v>
      </c>
      <c r="R15" s="33">
        <v>33631.346299999997</v>
      </c>
      <c r="S15" s="28">
        <f t="shared" si="2"/>
        <v>3717787.5610700008</v>
      </c>
      <c r="T15" s="34">
        <v>3641173.69</v>
      </c>
      <c r="U15" s="33">
        <v>35818.060745000002</v>
      </c>
      <c r="V15" s="32">
        <f t="shared" si="3"/>
        <v>3965891.1921805004</v>
      </c>
      <c r="W15" s="34">
        <v>3404131.85</v>
      </c>
      <c r="X15" s="33">
        <v>33704.255333000001</v>
      </c>
      <c r="Y15" s="32">
        <f t="shared" si="0"/>
        <v>3707470.3541337005</v>
      </c>
      <c r="Z15" s="34">
        <v>4085924.62</v>
      </c>
      <c r="AA15" s="33">
        <v>40454.660219999998</v>
      </c>
      <c r="AB15" s="32">
        <f t="shared" si="4"/>
        <v>4450016.9557580007</v>
      </c>
      <c r="AC15" s="34"/>
      <c r="AD15" s="33"/>
      <c r="AE15" s="32"/>
      <c r="AF15" s="34"/>
      <c r="AG15" s="33"/>
      <c r="AH15" s="32"/>
      <c r="AI15" s="147">
        <f t="shared" si="5"/>
        <v>3922689.3</v>
      </c>
      <c r="AJ15" s="30">
        <f t="shared" si="6"/>
        <v>3480.65</v>
      </c>
      <c r="AK15" s="29">
        <f t="shared" ref="AK15:AK22" si="9">+$AL$600</f>
        <v>2144.19</v>
      </c>
      <c r="AL15" s="28">
        <f t="shared" si="1"/>
        <v>0</v>
      </c>
      <c r="AM15" s="27">
        <f t="shared" si="7"/>
        <v>0</v>
      </c>
      <c r="AN15" s="79">
        <f t="shared" si="8"/>
        <v>0</v>
      </c>
    </row>
    <row r="16" spans="1:40" ht="15.75" customHeight="1" x14ac:dyDescent="0.25">
      <c r="A16" s="126">
        <v>1</v>
      </c>
      <c r="B16" s="77">
        <v>6</v>
      </c>
      <c r="C16" s="77">
        <v>18</v>
      </c>
      <c r="D16" s="78" t="s">
        <v>597</v>
      </c>
      <c r="E16" s="78" t="s">
        <v>132</v>
      </c>
      <c r="F16" s="124">
        <v>2721</v>
      </c>
      <c r="G16" s="34">
        <v>10</v>
      </c>
      <c r="H16" s="34">
        <v>6952982.0099999998</v>
      </c>
      <c r="I16" s="33">
        <v>327782.97499999998</v>
      </c>
      <c r="J16" s="28">
        <v>7287718.9385000011</v>
      </c>
      <c r="K16" s="34">
        <v>6873300.6699999999</v>
      </c>
      <c r="L16" s="33">
        <v>324026.5649</v>
      </c>
      <c r="M16" s="28">
        <v>7204201.515610001</v>
      </c>
      <c r="N16" s="34">
        <v>6020899.8799999999</v>
      </c>
      <c r="O16" s="33">
        <v>283842.83809999999</v>
      </c>
      <c r="P16" s="28">
        <v>6310762.7460900005</v>
      </c>
      <c r="Q16" s="34">
        <v>6525447.7199999997</v>
      </c>
      <c r="R16" s="33">
        <v>309026.63260000001</v>
      </c>
      <c r="S16" s="28">
        <f t="shared" si="2"/>
        <v>6838063.1961399997</v>
      </c>
      <c r="T16" s="34">
        <v>6365083.2999999998</v>
      </c>
      <c r="U16" s="33">
        <v>301609.40855499997</v>
      </c>
      <c r="V16" s="32">
        <f t="shared" si="3"/>
        <v>6669821.2805895004</v>
      </c>
      <c r="W16" s="34">
        <v>7543921.3899999997</v>
      </c>
      <c r="X16" s="33">
        <v>359236.44580400002</v>
      </c>
      <c r="Y16" s="32">
        <f t="shared" si="0"/>
        <v>7903153.4386156006</v>
      </c>
      <c r="Z16" s="34">
        <v>7561882.1900000004</v>
      </c>
      <c r="AA16" s="33">
        <v>360091.74528999999</v>
      </c>
      <c r="AB16" s="32">
        <f t="shared" si="4"/>
        <v>7921969.4891810007</v>
      </c>
      <c r="AC16" s="34"/>
      <c r="AD16" s="33"/>
      <c r="AE16" s="32"/>
      <c r="AF16" s="34"/>
      <c r="AG16" s="33"/>
      <c r="AH16" s="32"/>
      <c r="AI16" s="147">
        <f t="shared" si="5"/>
        <v>7128754.0300000003</v>
      </c>
      <c r="AJ16" s="30">
        <f t="shared" si="6"/>
        <v>2619.9</v>
      </c>
      <c r="AK16" s="29">
        <f t="shared" si="9"/>
        <v>2144.19</v>
      </c>
      <c r="AL16" s="28">
        <f t="shared" si="1"/>
        <v>0</v>
      </c>
      <c r="AM16" s="27">
        <f t="shared" si="7"/>
        <v>0</v>
      </c>
      <c r="AN16" s="79">
        <f t="shared" si="8"/>
        <v>0</v>
      </c>
    </row>
    <row r="17" spans="1:40" ht="15.75" customHeight="1" x14ac:dyDescent="0.25">
      <c r="A17" s="126">
        <v>1</v>
      </c>
      <c r="B17" s="77">
        <v>7</v>
      </c>
      <c r="C17" s="77">
        <v>4</v>
      </c>
      <c r="D17" s="78" t="s">
        <v>597</v>
      </c>
      <c r="E17" s="78" t="s">
        <v>133</v>
      </c>
      <c r="F17" s="124">
        <v>2990</v>
      </c>
      <c r="G17" s="34">
        <v>10</v>
      </c>
      <c r="H17" s="34">
        <v>2387904.98</v>
      </c>
      <c r="I17" s="33">
        <v>0</v>
      </c>
      <c r="J17" s="28">
        <v>2626695.4780000001</v>
      </c>
      <c r="K17" s="34">
        <v>2561783.38</v>
      </c>
      <c r="L17" s="33">
        <v>0</v>
      </c>
      <c r="M17" s="28">
        <v>2817961.7179999999</v>
      </c>
      <c r="N17" s="34">
        <v>2788742.93</v>
      </c>
      <c r="O17" s="33">
        <v>0</v>
      </c>
      <c r="P17" s="28">
        <v>3067617.2230000002</v>
      </c>
      <c r="Q17" s="34">
        <v>3265490.76</v>
      </c>
      <c r="R17" s="33">
        <v>0</v>
      </c>
      <c r="S17" s="28">
        <f t="shared" si="2"/>
        <v>3592039.8360000001</v>
      </c>
      <c r="T17" s="34">
        <v>3118055.83</v>
      </c>
      <c r="U17" s="33">
        <v>0</v>
      </c>
      <c r="V17" s="32">
        <f t="shared" si="3"/>
        <v>3429861.4130000002</v>
      </c>
      <c r="W17" s="34">
        <v>4306564.6399999997</v>
      </c>
      <c r="X17" s="33">
        <v>0</v>
      </c>
      <c r="Y17" s="32">
        <f t="shared" si="0"/>
        <v>4737221.1040000003</v>
      </c>
      <c r="Z17" s="34">
        <v>4657796.26</v>
      </c>
      <c r="AA17" s="33">
        <v>0</v>
      </c>
      <c r="AB17" s="32">
        <f t="shared" si="4"/>
        <v>5123575.8859999999</v>
      </c>
      <c r="AC17" s="34"/>
      <c r="AD17" s="33"/>
      <c r="AE17" s="32"/>
      <c r="AF17" s="34"/>
      <c r="AG17" s="33"/>
      <c r="AH17" s="32"/>
      <c r="AI17" s="147">
        <f t="shared" si="5"/>
        <v>3990063.09</v>
      </c>
      <c r="AJ17" s="30">
        <f t="shared" si="6"/>
        <v>1334.47</v>
      </c>
      <c r="AK17" s="29">
        <f t="shared" si="9"/>
        <v>2144.19</v>
      </c>
      <c r="AL17" s="28">
        <f t="shared" si="1"/>
        <v>2421062.8000000003</v>
      </c>
      <c r="AM17" s="27">
        <f t="shared" si="7"/>
        <v>1.0400130745732566E-3</v>
      </c>
      <c r="AN17" s="79">
        <f t="shared" si="8"/>
        <v>1.0400130745732599E-3</v>
      </c>
    </row>
    <row r="18" spans="1:40" ht="15.75" customHeight="1" x14ac:dyDescent="0.25">
      <c r="A18" s="126">
        <v>1</v>
      </c>
      <c r="B18" s="77">
        <v>8</v>
      </c>
      <c r="C18" s="77">
        <v>8</v>
      </c>
      <c r="D18" s="78" t="s">
        <v>597</v>
      </c>
      <c r="E18" s="78" t="s">
        <v>134</v>
      </c>
      <c r="F18" s="124">
        <v>1674</v>
      </c>
      <c r="G18" s="34">
        <v>10</v>
      </c>
      <c r="H18" s="34">
        <v>5617929</v>
      </c>
      <c r="I18" s="33">
        <v>0</v>
      </c>
      <c r="J18" s="28">
        <v>6179721.9000000004</v>
      </c>
      <c r="K18" s="34">
        <v>6070617.4199999999</v>
      </c>
      <c r="L18" s="33">
        <v>0</v>
      </c>
      <c r="M18" s="28">
        <v>6677679.1620000005</v>
      </c>
      <c r="N18" s="34">
        <v>5435139.4400000004</v>
      </c>
      <c r="O18" s="33">
        <v>0</v>
      </c>
      <c r="P18" s="28">
        <v>5978653.3840000005</v>
      </c>
      <c r="Q18" s="34">
        <v>6863930.4800000004</v>
      </c>
      <c r="R18" s="33">
        <v>0</v>
      </c>
      <c r="S18" s="28">
        <f t="shared" si="2"/>
        <v>7550323.5280000009</v>
      </c>
      <c r="T18" s="34">
        <v>5468743.9000000004</v>
      </c>
      <c r="U18" s="33">
        <v>0</v>
      </c>
      <c r="V18" s="32">
        <f t="shared" si="3"/>
        <v>6015618.290000001</v>
      </c>
      <c r="W18" s="34">
        <v>5647131.2199999997</v>
      </c>
      <c r="X18" s="33">
        <v>0</v>
      </c>
      <c r="Y18" s="32">
        <f t="shared" si="0"/>
        <v>6211844.3420000002</v>
      </c>
      <c r="Z18" s="34">
        <v>6190737.9100000001</v>
      </c>
      <c r="AA18" s="33">
        <v>0</v>
      </c>
      <c r="AB18" s="32">
        <f t="shared" si="4"/>
        <v>6809811.7010000004</v>
      </c>
      <c r="AC18" s="34"/>
      <c r="AD18" s="33"/>
      <c r="AE18" s="32"/>
      <c r="AF18" s="34"/>
      <c r="AG18" s="33"/>
      <c r="AH18" s="32"/>
      <c r="AI18" s="147">
        <f t="shared" si="5"/>
        <v>6513250.25</v>
      </c>
      <c r="AJ18" s="30">
        <f t="shared" si="6"/>
        <v>3890.83</v>
      </c>
      <c r="AK18" s="29">
        <f t="shared" si="9"/>
        <v>2144.19</v>
      </c>
      <c r="AL18" s="28">
        <f t="shared" si="1"/>
        <v>0</v>
      </c>
      <c r="AM18" s="27">
        <f t="shared" si="7"/>
        <v>0</v>
      </c>
      <c r="AN18" s="79">
        <f t="shared" si="8"/>
        <v>0</v>
      </c>
    </row>
    <row r="19" spans="1:40" ht="15.75" customHeight="1" x14ac:dyDescent="0.25">
      <c r="A19" s="126">
        <v>1</v>
      </c>
      <c r="B19" s="77">
        <v>9</v>
      </c>
      <c r="C19" s="77">
        <v>17</v>
      </c>
      <c r="D19" s="78" t="s">
        <v>597</v>
      </c>
      <c r="E19" s="78" t="s">
        <v>135</v>
      </c>
      <c r="F19" s="124">
        <v>2775</v>
      </c>
      <c r="G19" s="34">
        <v>10</v>
      </c>
      <c r="H19" s="34">
        <v>6061908.5599999996</v>
      </c>
      <c r="I19" s="33">
        <v>0</v>
      </c>
      <c r="J19" s="28">
        <v>6668099.4160000002</v>
      </c>
      <c r="K19" s="34">
        <v>7059121.1799999997</v>
      </c>
      <c r="L19" s="33">
        <v>0</v>
      </c>
      <c r="M19" s="28">
        <v>7765033.2980000004</v>
      </c>
      <c r="N19" s="34">
        <v>5953853.3200000003</v>
      </c>
      <c r="O19" s="33">
        <v>0</v>
      </c>
      <c r="P19" s="28">
        <v>6549238.6520000007</v>
      </c>
      <c r="Q19" s="34">
        <v>6762265.9000000004</v>
      </c>
      <c r="R19" s="33">
        <v>0</v>
      </c>
      <c r="S19" s="28">
        <f t="shared" si="2"/>
        <v>7438492.4900000012</v>
      </c>
      <c r="T19" s="34">
        <v>6192908.1900000004</v>
      </c>
      <c r="U19" s="33">
        <v>0</v>
      </c>
      <c r="V19" s="32">
        <f t="shared" si="3"/>
        <v>6812199.0090000005</v>
      </c>
      <c r="W19" s="34">
        <v>7720349.9900000002</v>
      </c>
      <c r="X19" s="33">
        <v>0</v>
      </c>
      <c r="Y19" s="32">
        <f t="shared" si="0"/>
        <v>8492384.9890000001</v>
      </c>
      <c r="Z19" s="34">
        <v>9178592.0700000003</v>
      </c>
      <c r="AA19" s="33">
        <v>0</v>
      </c>
      <c r="AB19" s="32">
        <f t="shared" si="4"/>
        <v>10096451.277000001</v>
      </c>
      <c r="AC19" s="34"/>
      <c r="AD19" s="33"/>
      <c r="AE19" s="32"/>
      <c r="AF19" s="34"/>
      <c r="AG19" s="33"/>
      <c r="AH19" s="32"/>
      <c r="AI19" s="147">
        <f t="shared" si="5"/>
        <v>7877753.2800000003</v>
      </c>
      <c r="AJ19" s="30">
        <f t="shared" si="6"/>
        <v>2838.83</v>
      </c>
      <c r="AK19" s="29">
        <f t="shared" si="9"/>
        <v>2144.19</v>
      </c>
      <c r="AL19" s="28">
        <f t="shared" si="1"/>
        <v>0</v>
      </c>
      <c r="AM19" s="27">
        <f t="shared" si="7"/>
        <v>0</v>
      </c>
      <c r="AN19" s="79">
        <f t="shared" si="8"/>
        <v>0</v>
      </c>
    </row>
    <row r="20" spans="1:40" ht="15.75" customHeight="1" x14ac:dyDescent="0.25">
      <c r="A20" s="126">
        <v>1</v>
      </c>
      <c r="B20" s="77">
        <v>10</v>
      </c>
      <c r="C20" s="77">
        <v>12</v>
      </c>
      <c r="D20" s="78" t="s">
        <v>597</v>
      </c>
      <c r="E20" s="78" t="s">
        <v>136</v>
      </c>
      <c r="F20" s="124">
        <v>3252</v>
      </c>
      <c r="G20" s="34">
        <v>10</v>
      </c>
      <c r="H20" s="34">
        <v>1452358.02</v>
      </c>
      <c r="I20" s="33">
        <v>0</v>
      </c>
      <c r="J20" s="28">
        <v>1597593.8220000002</v>
      </c>
      <c r="K20" s="34">
        <v>1570588.47</v>
      </c>
      <c r="L20" s="33">
        <v>0</v>
      </c>
      <c r="M20" s="28">
        <v>1727647.317</v>
      </c>
      <c r="N20" s="34">
        <v>1372274.89</v>
      </c>
      <c r="O20" s="33">
        <v>0</v>
      </c>
      <c r="P20" s="28">
        <v>1509502.379</v>
      </c>
      <c r="Q20" s="34">
        <v>1357295.39</v>
      </c>
      <c r="R20" s="33">
        <v>0</v>
      </c>
      <c r="S20" s="28">
        <f t="shared" si="2"/>
        <v>1493024.929</v>
      </c>
      <c r="T20" s="34">
        <v>1111745.56</v>
      </c>
      <c r="U20" s="33">
        <v>0</v>
      </c>
      <c r="V20" s="32">
        <f t="shared" si="3"/>
        <v>1222920.1160000002</v>
      </c>
      <c r="W20" s="34">
        <v>1895551.8</v>
      </c>
      <c r="X20" s="33">
        <v>0</v>
      </c>
      <c r="Y20" s="32">
        <f t="shared" si="0"/>
        <v>2085106.9800000002</v>
      </c>
      <c r="Z20" s="34">
        <v>2116006.84</v>
      </c>
      <c r="AA20" s="33">
        <v>0</v>
      </c>
      <c r="AB20" s="32">
        <f t="shared" si="4"/>
        <v>2327607.5240000002</v>
      </c>
      <c r="AC20" s="34"/>
      <c r="AD20" s="33"/>
      <c r="AE20" s="32"/>
      <c r="AF20" s="34"/>
      <c r="AG20" s="33"/>
      <c r="AH20" s="32"/>
      <c r="AI20" s="147">
        <f t="shared" si="5"/>
        <v>1727632.39</v>
      </c>
      <c r="AJ20" s="30">
        <f t="shared" si="6"/>
        <v>531.25</v>
      </c>
      <c r="AK20" s="29">
        <f t="shared" si="9"/>
        <v>2144.19</v>
      </c>
      <c r="AL20" s="28">
        <f t="shared" si="1"/>
        <v>5245280.88</v>
      </c>
      <c r="AM20" s="27">
        <f t="shared" si="7"/>
        <v>2.2532090844603935E-3</v>
      </c>
      <c r="AN20" s="79">
        <f t="shared" si="8"/>
        <v>2.25320908446039E-3</v>
      </c>
    </row>
    <row r="21" spans="1:40" ht="15.75" customHeight="1" x14ac:dyDescent="0.25">
      <c r="A21" s="126">
        <v>1</v>
      </c>
      <c r="B21" s="77">
        <v>11</v>
      </c>
      <c r="C21" s="77">
        <v>2</v>
      </c>
      <c r="D21" s="78" t="s">
        <v>597</v>
      </c>
      <c r="E21" s="78" t="s">
        <v>137</v>
      </c>
      <c r="F21" s="124">
        <v>8041</v>
      </c>
      <c r="G21" s="34">
        <v>10</v>
      </c>
      <c r="H21" s="34">
        <v>12147606.779999999</v>
      </c>
      <c r="I21" s="33">
        <v>0</v>
      </c>
      <c r="J21" s="28">
        <v>13362367.458000001</v>
      </c>
      <c r="K21" s="34">
        <v>12697014.720000001</v>
      </c>
      <c r="L21" s="33">
        <v>0</v>
      </c>
      <c r="M21" s="28">
        <v>13966716.192000002</v>
      </c>
      <c r="N21" s="34">
        <v>10901201.33</v>
      </c>
      <c r="O21" s="33">
        <v>0</v>
      </c>
      <c r="P21" s="28">
        <v>11991321.463000001</v>
      </c>
      <c r="Q21" s="34">
        <v>11515324.640000001</v>
      </c>
      <c r="R21" s="33">
        <v>0</v>
      </c>
      <c r="S21" s="28">
        <f t="shared" si="2"/>
        <v>12666857.104000002</v>
      </c>
      <c r="T21" s="34">
        <f>9819035.03+481.04</f>
        <v>9819516.0699999984</v>
      </c>
      <c r="U21" s="33">
        <v>0</v>
      </c>
      <c r="V21" s="32">
        <f t="shared" si="3"/>
        <v>10801467.676999999</v>
      </c>
      <c r="W21" s="34">
        <v>12401681.58</v>
      </c>
      <c r="X21" s="33">
        <v>0</v>
      </c>
      <c r="Y21" s="32">
        <f t="shared" si="0"/>
        <v>13641849.738000002</v>
      </c>
      <c r="Z21" s="34">
        <v>14992732.85</v>
      </c>
      <c r="AA21" s="33">
        <v>0</v>
      </c>
      <c r="AB21" s="32">
        <f t="shared" si="4"/>
        <v>16492006.135000002</v>
      </c>
      <c r="AC21" s="34"/>
      <c r="AD21" s="33"/>
      <c r="AE21" s="32"/>
      <c r="AF21" s="34"/>
      <c r="AG21" s="33"/>
      <c r="AH21" s="32"/>
      <c r="AI21" s="147">
        <f t="shared" si="5"/>
        <v>13118700.42</v>
      </c>
      <c r="AJ21" s="30">
        <f t="shared" si="6"/>
        <v>1631.48</v>
      </c>
      <c r="AK21" s="29">
        <f t="shared" si="9"/>
        <v>2144.19</v>
      </c>
      <c r="AL21" s="28">
        <f t="shared" si="1"/>
        <v>4122701.1100000003</v>
      </c>
      <c r="AM21" s="27">
        <f t="shared" si="7"/>
        <v>1.7709838245243692E-3</v>
      </c>
      <c r="AN21" s="79">
        <f t="shared" si="8"/>
        <v>1.7709838245243701E-3</v>
      </c>
    </row>
    <row r="22" spans="1:40" ht="15.75" customHeight="1" x14ac:dyDescent="0.25">
      <c r="A22" s="126">
        <v>1</v>
      </c>
      <c r="B22" s="77">
        <v>12</v>
      </c>
      <c r="C22" s="77">
        <v>5</v>
      </c>
      <c r="D22" s="78" t="s">
        <v>597</v>
      </c>
      <c r="E22" s="78" t="s">
        <v>139</v>
      </c>
      <c r="F22" s="124">
        <v>3992</v>
      </c>
      <c r="G22" s="34">
        <v>10</v>
      </c>
      <c r="H22" s="34">
        <v>3629974.93</v>
      </c>
      <c r="I22" s="33">
        <v>413798.78</v>
      </c>
      <c r="J22" s="28">
        <v>3537793.7650000006</v>
      </c>
      <c r="K22" s="34">
        <v>3622630.77</v>
      </c>
      <c r="L22" s="33">
        <v>410539.80699999997</v>
      </c>
      <c r="M22" s="28">
        <v>3533300.0593000003</v>
      </c>
      <c r="N22" s="34">
        <v>2853806</v>
      </c>
      <c r="O22" s="33">
        <v>256843.33780000001</v>
      </c>
      <c r="P22" s="28">
        <v>2856658.9284200002</v>
      </c>
      <c r="Q22" s="34">
        <v>3156911.89</v>
      </c>
      <c r="R22" s="33">
        <v>286685.71909999999</v>
      </c>
      <c r="S22" s="28">
        <f t="shared" si="2"/>
        <v>3157248.7879900006</v>
      </c>
      <c r="T22" s="34">
        <v>3043147.78</v>
      </c>
      <c r="U22" s="33">
        <v>276246.88193700003</v>
      </c>
      <c r="V22" s="32">
        <f t="shared" si="3"/>
        <v>3043590.9878692999</v>
      </c>
      <c r="W22" s="34">
        <v>4369183.7699999996</v>
      </c>
      <c r="X22" s="33">
        <v>397198.94280100003</v>
      </c>
      <c r="Y22" s="32">
        <f t="shared" si="0"/>
        <v>4369183.3099189</v>
      </c>
      <c r="Z22" s="34">
        <v>5727374.1799999997</v>
      </c>
      <c r="AA22" s="33">
        <v>520670.74647200003</v>
      </c>
      <c r="AB22" s="32">
        <f t="shared" si="4"/>
        <v>5727373.7768807998</v>
      </c>
      <c r="AC22" s="34"/>
      <c r="AD22" s="33"/>
      <c r="AE22" s="32"/>
      <c r="AF22" s="34"/>
      <c r="AG22" s="33"/>
      <c r="AH22" s="32"/>
      <c r="AI22" s="147">
        <f t="shared" si="5"/>
        <v>3830811.16</v>
      </c>
      <c r="AJ22" s="30">
        <f t="shared" si="6"/>
        <v>959.62</v>
      </c>
      <c r="AK22" s="29">
        <f t="shared" si="9"/>
        <v>2144.19</v>
      </c>
      <c r="AL22" s="28">
        <f t="shared" si="1"/>
        <v>4728803.4400000004</v>
      </c>
      <c r="AM22" s="27">
        <f t="shared" si="7"/>
        <v>2.03134648332418E-3</v>
      </c>
      <c r="AN22" s="79">
        <f t="shared" si="8"/>
        <v>2.03134648332418E-3</v>
      </c>
    </row>
    <row r="23" spans="1:40" ht="15.75" customHeight="1" x14ac:dyDescent="0.25">
      <c r="A23" s="126">
        <v>1</v>
      </c>
      <c r="B23" s="77">
        <v>13</v>
      </c>
      <c r="C23" s="77">
        <v>14</v>
      </c>
      <c r="D23" s="78" t="s">
        <v>598</v>
      </c>
      <c r="E23" s="78" t="s">
        <v>1</v>
      </c>
      <c r="F23" s="124">
        <v>10068</v>
      </c>
      <c r="G23" s="34">
        <v>12</v>
      </c>
      <c r="H23" s="34">
        <v>6951927.7000000002</v>
      </c>
      <c r="I23" s="33">
        <v>151778.87289999999</v>
      </c>
      <c r="J23" s="28">
        <v>7616166.6863520015</v>
      </c>
      <c r="K23" s="34">
        <v>6156462.5700000003</v>
      </c>
      <c r="L23" s="33">
        <v>143905.53460000001</v>
      </c>
      <c r="M23" s="28">
        <v>6734063.8796480009</v>
      </c>
      <c r="N23" s="34">
        <v>8495039.6999999993</v>
      </c>
      <c r="O23" s="33">
        <v>400477.27409999998</v>
      </c>
      <c r="P23" s="28">
        <v>9065909.9170079995</v>
      </c>
      <c r="Q23" s="34">
        <v>12068240.109999999</v>
      </c>
      <c r="R23" s="33">
        <v>571284.30839999998</v>
      </c>
      <c r="S23" s="28">
        <f t="shared" si="2"/>
        <v>12876590.497792002</v>
      </c>
      <c r="T23" s="34">
        <v>8959538.6999999993</v>
      </c>
      <c r="U23" s="33">
        <v>425040.06786900002</v>
      </c>
      <c r="V23" s="32">
        <f t="shared" si="3"/>
        <v>9558638.4679867197</v>
      </c>
      <c r="W23" s="34">
        <v>12795190.17</v>
      </c>
      <c r="X23" s="33">
        <v>609298.09917099995</v>
      </c>
      <c r="Y23" s="32">
        <f t="shared" si="0"/>
        <v>13648199.119328482</v>
      </c>
      <c r="Z23" s="34">
        <v>14433473.41</v>
      </c>
      <c r="AA23" s="33">
        <v>687311.95650099998</v>
      </c>
      <c r="AB23" s="32">
        <f t="shared" si="4"/>
        <v>15395700.827918882</v>
      </c>
      <c r="AC23" s="34"/>
      <c r="AD23" s="33"/>
      <c r="AE23" s="32"/>
      <c r="AF23" s="34"/>
      <c r="AG23" s="33"/>
      <c r="AH23" s="32"/>
      <c r="AI23" s="147">
        <f t="shared" si="5"/>
        <v>12109007.77</v>
      </c>
      <c r="AJ23" s="30">
        <f t="shared" si="6"/>
        <v>1202.72</v>
      </c>
      <c r="AK23" s="29">
        <f>+$AL$601</f>
        <v>2628.54</v>
      </c>
      <c r="AL23" s="28">
        <f t="shared" si="1"/>
        <v>14355155.76</v>
      </c>
      <c r="AM23" s="27">
        <f t="shared" si="7"/>
        <v>6.1665272284286031E-3</v>
      </c>
      <c r="AN23" s="79">
        <f t="shared" si="8"/>
        <v>6.1665272284285996E-3</v>
      </c>
    </row>
    <row r="24" spans="1:40" ht="15.75" customHeight="1" x14ac:dyDescent="0.25">
      <c r="A24" s="126">
        <v>1</v>
      </c>
      <c r="B24" s="77">
        <v>15</v>
      </c>
      <c r="C24" s="77">
        <v>20</v>
      </c>
      <c r="D24" s="78" t="s">
        <v>597</v>
      </c>
      <c r="E24" s="78" t="s">
        <v>140</v>
      </c>
      <c r="F24" s="124">
        <v>3176</v>
      </c>
      <c r="G24" s="34">
        <v>10</v>
      </c>
      <c r="H24" s="34">
        <v>2426040.11</v>
      </c>
      <c r="I24" s="33">
        <v>23780.051800000001</v>
      </c>
      <c r="J24" s="28">
        <v>2642486.0640199999</v>
      </c>
      <c r="K24" s="34">
        <v>3388145.31</v>
      </c>
      <c r="L24" s="33">
        <v>33210.585200000001</v>
      </c>
      <c r="M24" s="28">
        <v>3690428.1972800004</v>
      </c>
      <c r="N24" s="34">
        <v>2122026.42</v>
      </c>
      <c r="O24" s="33">
        <v>20800.1744</v>
      </c>
      <c r="P24" s="28">
        <v>2311348.8701600004</v>
      </c>
      <c r="Q24" s="34">
        <v>3313974.11</v>
      </c>
      <c r="R24" s="33">
        <v>32925.184800000003</v>
      </c>
      <c r="S24" s="28">
        <f t="shared" si="2"/>
        <v>3609153.8177200002</v>
      </c>
      <c r="T24" s="34">
        <v>2675182.17</v>
      </c>
      <c r="U24" s="33">
        <v>26710.099986000001</v>
      </c>
      <c r="V24" s="32">
        <f t="shared" si="3"/>
        <v>2913319.2770154001</v>
      </c>
      <c r="W24" s="34">
        <v>3840333.01</v>
      </c>
      <c r="X24" s="33">
        <v>38023.063470000001</v>
      </c>
      <c r="Y24" s="32">
        <f t="shared" si="0"/>
        <v>4182540.9411830003</v>
      </c>
      <c r="Z24" s="34">
        <v>5143955.21</v>
      </c>
      <c r="AA24" s="33">
        <v>50930.184590999997</v>
      </c>
      <c r="AB24" s="32">
        <f t="shared" si="4"/>
        <v>5602327.5279499004</v>
      </c>
      <c r="AC24" s="34"/>
      <c r="AD24" s="33"/>
      <c r="AE24" s="32"/>
      <c r="AF24" s="34"/>
      <c r="AG24" s="33"/>
      <c r="AH24" s="32"/>
      <c r="AI24" s="147">
        <f t="shared" si="5"/>
        <v>3723738.09</v>
      </c>
      <c r="AJ24" s="30">
        <f t="shared" si="6"/>
        <v>1172.46</v>
      </c>
      <c r="AK24" s="29">
        <f>+$AL$600</f>
        <v>2144.19</v>
      </c>
      <c r="AL24" s="28">
        <f t="shared" si="1"/>
        <v>3086214.48</v>
      </c>
      <c r="AM24" s="27">
        <f t="shared" si="7"/>
        <v>1.3257414925946175E-3</v>
      </c>
      <c r="AN24" s="79">
        <f t="shared" si="8"/>
        <v>1.3257414925946199E-3</v>
      </c>
    </row>
    <row r="25" spans="1:40" ht="15.75" customHeight="1" x14ac:dyDescent="0.25">
      <c r="A25" s="126">
        <v>1</v>
      </c>
      <c r="B25" s="77">
        <v>16</v>
      </c>
      <c r="C25" s="77">
        <v>14</v>
      </c>
      <c r="D25" s="78" t="s">
        <v>598</v>
      </c>
      <c r="E25" s="78" t="s">
        <v>2</v>
      </c>
      <c r="F25" s="124">
        <v>10825</v>
      </c>
      <c r="G25" s="34">
        <v>12</v>
      </c>
      <c r="H25" s="34">
        <v>14849312.779999999</v>
      </c>
      <c r="I25" s="33">
        <v>1336439.3496000001</v>
      </c>
      <c r="J25" s="28">
        <v>15134418.242048001</v>
      </c>
      <c r="K25" s="34">
        <v>13944030.310000001</v>
      </c>
      <c r="L25" s="33">
        <v>1254963.8388</v>
      </c>
      <c r="M25" s="28">
        <v>14211754.447744003</v>
      </c>
      <c r="N25" s="34">
        <v>9378578.5500000007</v>
      </c>
      <c r="O25" s="33">
        <v>844073.92339999997</v>
      </c>
      <c r="P25" s="28">
        <v>9558645.1817920022</v>
      </c>
      <c r="Q25" s="34">
        <v>11418679.189999999</v>
      </c>
      <c r="R25" s="33">
        <v>1035064.1631</v>
      </c>
      <c r="S25" s="28">
        <f t="shared" si="2"/>
        <v>11629648.830127999</v>
      </c>
      <c r="T25" s="34">
        <v>9082717.9199999999</v>
      </c>
      <c r="U25" s="33">
        <v>826127.38600599999</v>
      </c>
      <c r="V25" s="32">
        <f t="shared" si="3"/>
        <v>9247381.3980732821</v>
      </c>
      <c r="W25" s="34">
        <v>13795647.800000001</v>
      </c>
      <c r="X25" s="33">
        <v>1254149.900135</v>
      </c>
      <c r="Y25" s="32">
        <f t="shared" si="0"/>
        <v>14046477.647848804</v>
      </c>
      <c r="Z25" s="34">
        <v>17011491.039999999</v>
      </c>
      <c r="AA25" s="33">
        <v>1546499.1663559999</v>
      </c>
      <c r="AB25" s="32">
        <f t="shared" si="4"/>
        <v>17320790.898481283</v>
      </c>
      <c r="AC25" s="34"/>
      <c r="AD25" s="33"/>
      <c r="AE25" s="32"/>
      <c r="AF25" s="34"/>
      <c r="AG25" s="33"/>
      <c r="AH25" s="32"/>
      <c r="AI25" s="147">
        <f t="shared" si="5"/>
        <v>12360588.789999999</v>
      </c>
      <c r="AJ25" s="30">
        <f t="shared" si="6"/>
        <v>1141.8599999999999</v>
      </c>
      <c r="AK25" s="29">
        <f>+$AL$601</f>
        <v>2628.54</v>
      </c>
      <c r="AL25" s="28">
        <f t="shared" si="1"/>
        <v>16093311</v>
      </c>
      <c r="AM25" s="27">
        <f t="shared" si="7"/>
        <v>6.9131845126750155E-3</v>
      </c>
      <c r="AN25" s="79">
        <f t="shared" si="8"/>
        <v>6.9131845126750198E-3</v>
      </c>
    </row>
    <row r="26" spans="1:40" ht="15.75" customHeight="1" x14ac:dyDescent="0.25">
      <c r="A26" s="126">
        <v>1</v>
      </c>
      <c r="B26" s="77">
        <v>17</v>
      </c>
      <c r="C26" s="77">
        <v>13</v>
      </c>
      <c r="D26" s="78" t="s">
        <v>598</v>
      </c>
      <c r="E26" s="78" t="s">
        <v>3</v>
      </c>
      <c r="F26" s="124">
        <v>11026</v>
      </c>
      <c r="G26" s="34">
        <v>12</v>
      </c>
      <c r="H26" s="34">
        <v>5156415.1399999997</v>
      </c>
      <c r="I26" s="33">
        <v>443913.98859999998</v>
      </c>
      <c r="J26" s="28">
        <v>5278001.2895680005</v>
      </c>
      <c r="K26" s="34">
        <v>5247853.4400000004</v>
      </c>
      <c r="L26" s="33">
        <v>469937.88319999998</v>
      </c>
      <c r="M26" s="28">
        <v>5351265.4236160014</v>
      </c>
      <c r="N26" s="34">
        <v>4996481.34</v>
      </c>
      <c r="O26" s="33">
        <v>235546.5852</v>
      </c>
      <c r="P26" s="28">
        <v>5332246.9253760008</v>
      </c>
      <c r="Q26" s="34">
        <v>6997952.6299999999</v>
      </c>
      <c r="R26" s="33">
        <v>334201.15039999998</v>
      </c>
      <c r="S26" s="28">
        <f t="shared" si="2"/>
        <v>7463401.6571520008</v>
      </c>
      <c r="T26" s="34">
        <v>5755811.79</v>
      </c>
      <c r="U26" s="33">
        <v>276794.85606999998</v>
      </c>
      <c r="V26" s="32">
        <f t="shared" si="3"/>
        <v>6136498.966001601</v>
      </c>
      <c r="W26" s="34">
        <v>10350583.57</v>
      </c>
      <c r="X26" s="33">
        <v>492887.67303399998</v>
      </c>
      <c r="Y26" s="32">
        <f t="shared" si="0"/>
        <v>11040619.404601922</v>
      </c>
      <c r="Z26" s="34">
        <v>12131071.699999999</v>
      </c>
      <c r="AA26" s="33">
        <v>577673.23495199997</v>
      </c>
      <c r="AB26" s="32">
        <f t="shared" si="4"/>
        <v>12939806.280853761</v>
      </c>
      <c r="AC26" s="34"/>
      <c r="AD26" s="33"/>
      <c r="AE26" s="32"/>
      <c r="AF26" s="34"/>
      <c r="AG26" s="33"/>
      <c r="AH26" s="32"/>
      <c r="AI26" s="147">
        <f t="shared" si="5"/>
        <v>8582514.6500000004</v>
      </c>
      <c r="AJ26" s="30">
        <f t="shared" si="6"/>
        <v>778.39</v>
      </c>
      <c r="AK26" s="29">
        <f>+$AL$601</f>
        <v>2628.54</v>
      </c>
      <c r="AL26" s="28">
        <f t="shared" si="1"/>
        <v>20399753.900000002</v>
      </c>
      <c r="AM26" s="27">
        <f t="shared" si="7"/>
        <v>8.7630980799328229E-3</v>
      </c>
      <c r="AN26" s="79">
        <f t="shared" si="8"/>
        <v>8.7630980799328195E-3</v>
      </c>
    </row>
    <row r="27" spans="1:40" ht="15.75" customHeight="1" x14ac:dyDescent="0.25">
      <c r="A27" s="126">
        <v>1</v>
      </c>
      <c r="B27" s="77">
        <v>18</v>
      </c>
      <c r="C27" s="77">
        <v>7</v>
      </c>
      <c r="D27" s="78" t="s">
        <v>597</v>
      </c>
      <c r="E27" s="78" t="s">
        <v>141</v>
      </c>
      <c r="F27" s="124">
        <v>1443</v>
      </c>
      <c r="G27" s="34">
        <v>10</v>
      </c>
      <c r="H27" s="34">
        <v>933826.84</v>
      </c>
      <c r="I27" s="33">
        <v>0</v>
      </c>
      <c r="J27" s="28">
        <v>1027209.5240000001</v>
      </c>
      <c r="K27" s="34">
        <v>1040632.87</v>
      </c>
      <c r="L27" s="33">
        <v>0</v>
      </c>
      <c r="M27" s="28">
        <v>1144696.1570000001</v>
      </c>
      <c r="N27" s="34">
        <v>776077.87</v>
      </c>
      <c r="O27" s="33">
        <v>0</v>
      </c>
      <c r="P27" s="28">
        <v>853685.65700000001</v>
      </c>
      <c r="Q27" s="34">
        <v>745102.26</v>
      </c>
      <c r="R27" s="33">
        <v>0</v>
      </c>
      <c r="S27" s="28">
        <f t="shared" si="2"/>
        <v>819612.48600000003</v>
      </c>
      <c r="T27" s="34">
        <v>773736.1</v>
      </c>
      <c r="U27" s="33">
        <v>0</v>
      </c>
      <c r="V27" s="32">
        <f t="shared" si="3"/>
        <v>851109.71000000008</v>
      </c>
      <c r="W27" s="34">
        <v>1178253.8700000001</v>
      </c>
      <c r="X27" s="33">
        <v>0</v>
      </c>
      <c r="Y27" s="32">
        <f t="shared" si="0"/>
        <v>1296079.2570000002</v>
      </c>
      <c r="Z27" s="34">
        <v>971354.62</v>
      </c>
      <c r="AA27" s="33">
        <v>0</v>
      </c>
      <c r="AB27" s="32">
        <f t="shared" si="4"/>
        <v>1068490.0820000002</v>
      </c>
      <c r="AC27" s="34"/>
      <c r="AD27" s="33"/>
      <c r="AE27" s="32"/>
      <c r="AF27" s="34"/>
      <c r="AG27" s="33"/>
      <c r="AH27" s="32"/>
      <c r="AI27" s="147">
        <f t="shared" si="5"/>
        <v>977795.44</v>
      </c>
      <c r="AJ27" s="30">
        <f t="shared" si="6"/>
        <v>677.61</v>
      </c>
      <c r="AK27" s="29">
        <f>+$AL$600</f>
        <v>2144.19</v>
      </c>
      <c r="AL27" s="28">
        <f t="shared" si="1"/>
        <v>2116274.94</v>
      </c>
      <c r="AM27" s="27">
        <f t="shared" si="7"/>
        <v>9.0908571516266901E-4</v>
      </c>
      <c r="AN27" s="79">
        <f t="shared" si="8"/>
        <v>9.0908571516266901E-4</v>
      </c>
    </row>
    <row r="28" spans="1:40" ht="15.75" customHeight="1" x14ac:dyDescent="0.25">
      <c r="A28" s="126">
        <v>1</v>
      </c>
      <c r="B28" s="77">
        <v>19</v>
      </c>
      <c r="C28" s="77">
        <v>5</v>
      </c>
      <c r="D28" s="78" t="s">
        <v>597</v>
      </c>
      <c r="E28" s="78" t="s">
        <v>142</v>
      </c>
      <c r="F28" s="124">
        <v>2176</v>
      </c>
      <c r="G28" s="34">
        <v>10</v>
      </c>
      <c r="H28" s="34">
        <v>2632330.63</v>
      </c>
      <c r="I28" s="33">
        <v>170486.80420000001</v>
      </c>
      <c r="J28" s="28">
        <v>2708028.2083799997</v>
      </c>
      <c r="K28" s="34">
        <v>2555645.2599999998</v>
      </c>
      <c r="L28" s="33">
        <v>165520.14439999999</v>
      </c>
      <c r="M28" s="28">
        <v>2629137.6271599997</v>
      </c>
      <c r="N28" s="34">
        <v>2532417.86</v>
      </c>
      <c r="O28" s="33">
        <v>164016.65429999999</v>
      </c>
      <c r="P28" s="28">
        <v>2605241.3262700001</v>
      </c>
      <c r="Q28" s="34">
        <v>2772925.31</v>
      </c>
      <c r="R28" s="33">
        <v>180249.4492</v>
      </c>
      <c r="S28" s="28">
        <f t="shared" si="2"/>
        <v>2851943.4468800002</v>
      </c>
      <c r="T28" s="34">
        <v>2304080.63</v>
      </c>
      <c r="U28" s="33">
        <v>150060.18736400001</v>
      </c>
      <c r="V28" s="32">
        <f t="shared" si="3"/>
        <v>2369422.4868996004</v>
      </c>
      <c r="W28" s="34">
        <v>3052924.42</v>
      </c>
      <c r="X28" s="33">
        <v>199725.13362499999</v>
      </c>
      <c r="Y28" s="32">
        <f t="shared" si="0"/>
        <v>3138519.2150125005</v>
      </c>
      <c r="Z28" s="34">
        <v>3590193.87</v>
      </c>
      <c r="AA28" s="33">
        <v>234873.731042</v>
      </c>
      <c r="AB28" s="32">
        <f t="shared" si="4"/>
        <v>3690852.1528538004</v>
      </c>
      <c r="AC28" s="34"/>
      <c r="AD28" s="33"/>
      <c r="AE28" s="32"/>
      <c r="AF28" s="34"/>
      <c r="AG28" s="33"/>
      <c r="AH28" s="32"/>
      <c r="AI28" s="147">
        <f t="shared" si="5"/>
        <v>2931195.73</v>
      </c>
      <c r="AJ28" s="30">
        <f t="shared" si="6"/>
        <v>1347.06</v>
      </c>
      <c r="AK28" s="29">
        <f>+$AL$600</f>
        <v>2144.19</v>
      </c>
      <c r="AL28" s="28">
        <f t="shared" si="1"/>
        <v>1734554.8800000004</v>
      </c>
      <c r="AM28" s="27">
        <f t="shared" si="7"/>
        <v>7.4511068187279011E-4</v>
      </c>
      <c r="AN28" s="79">
        <f t="shared" si="8"/>
        <v>7.4511068187279E-4</v>
      </c>
    </row>
    <row r="29" spans="1:40" ht="15.75" customHeight="1" x14ac:dyDescent="0.25">
      <c r="A29" s="126">
        <v>1</v>
      </c>
      <c r="B29" s="77">
        <v>20</v>
      </c>
      <c r="C29" s="77">
        <v>13</v>
      </c>
      <c r="D29" s="78" t="s">
        <v>597</v>
      </c>
      <c r="E29" s="78" t="s">
        <v>143</v>
      </c>
      <c r="F29" s="124">
        <v>3985</v>
      </c>
      <c r="G29" s="34">
        <v>10</v>
      </c>
      <c r="H29" s="34">
        <v>4009397.49</v>
      </c>
      <c r="I29" s="33">
        <v>0</v>
      </c>
      <c r="J29" s="28">
        <v>4410337.239000001</v>
      </c>
      <c r="K29" s="34">
        <v>4301449.96</v>
      </c>
      <c r="L29" s="33">
        <v>0</v>
      </c>
      <c r="M29" s="28">
        <v>4731594.9560000002</v>
      </c>
      <c r="N29" s="34">
        <v>3654516.48</v>
      </c>
      <c r="O29" s="33">
        <v>0</v>
      </c>
      <c r="P29" s="28">
        <v>4019968.1280000005</v>
      </c>
      <c r="Q29" s="34">
        <v>4494447.83</v>
      </c>
      <c r="R29" s="33">
        <v>0</v>
      </c>
      <c r="S29" s="28">
        <f t="shared" si="2"/>
        <v>4943892.6130000008</v>
      </c>
      <c r="T29" s="34">
        <v>4359307.0599999996</v>
      </c>
      <c r="U29" s="33">
        <v>0</v>
      </c>
      <c r="V29" s="32">
        <f t="shared" si="3"/>
        <v>4795237.7659999998</v>
      </c>
      <c r="W29" s="34">
        <v>4869015.1500000004</v>
      </c>
      <c r="X29" s="33">
        <v>0</v>
      </c>
      <c r="Y29" s="32">
        <f t="shared" si="0"/>
        <v>5355916.665000001</v>
      </c>
      <c r="Z29" s="34">
        <v>6126002.5199999996</v>
      </c>
      <c r="AA29" s="33">
        <v>0</v>
      </c>
      <c r="AB29" s="32">
        <f t="shared" si="4"/>
        <v>6738602.7719999999</v>
      </c>
      <c r="AC29" s="34"/>
      <c r="AD29" s="33"/>
      <c r="AE29" s="32"/>
      <c r="AF29" s="34"/>
      <c r="AG29" s="33"/>
      <c r="AH29" s="32"/>
      <c r="AI29" s="147">
        <f t="shared" si="5"/>
        <v>5170723.59</v>
      </c>
      <c r="AJ29" s="30">
        <f t="shared" si="6"/>
        <v>1297.55</v>
      </c>
      <c r="AK29" s="29">
        <f>+$AL$600</f>
        <v>2144.19</v>
      </c>
      <c r="AL29" s="28">
        <f t="shared" si="1"/>
        <v>3373860.4000000004</v>
      </c>
      <c r="AM29" s="27">
        <f t="shared" si="7"/>
        <v>1.4493052091771256E-3</v>
      </c>
      <c r="AN29" s="79">
        <f t="shared" si="8"/>
        <v>1.44930520917713E-3</v>
      </c>
    </row>
    <row r="30" spans="1:40" ht="15.75" customHeight="1" x14ac:dyDescent="0.25">
      <c r="A30" s="126">
        <v>1</v>
      </c>
      <c r="B30" s="77">
        <v>21</v>
      </c>
      <c r="C30" s="77">
        <v>14</v>
      </c>
      <c r="D30" s="78" t="s">
        <v>597</v>
      </c>
      <c r="E30" s="78" t="s">
        <v>145</v>
      </c>
      <c r="F30" s="124">
        <v>5642</v>
      </c>
      <c r="G30" s="34">
        <v>10</v>
      </c>
      <c r="H30" s="34">
        <v>4152035.75</v>
      </c>
      <c r="I30" s="33">
        <v>434814.92</v>
      </c>
      <c r="J30" s="28">
        <v>4088942.9130000006</v>
      </c>
      <c r="K30" s="34">
        <v>4464654.3600000003</v>
      </c>
      <c r="L30" s="33">
        <v>441814.9019</v>
      </c>
      <c r="M30" s="28">
        <v>4425123.4039100008</v>
      </c>
      <c r="N30" s="34">
        <v>5199312.01</v>
      </c>
      <c r="O30" s="33">
        <v>245108.54550000001</v>
      </c>
      <c r="P30" s="28">
        <v>5449623.8109499998</v>
      </c>
      <c r="Q30" s="34">
        <v>6784848.4000000004</v>
      </c>
      <c r="R30" s="33">
        <v>321629.6997</v>
      </c>
      <c r="S30" s="28">
        <f t="shared" si="2"/>
        <v>7109540.5703300014</v>
      </c>
      <c r="T30" s="34">
        <v>5848786.75</v>
      </c>
      <c r="U30" s="33">
        <v>277873.449914</v>
      </c>
      <c r="V30" s="32">
        <f t="shared" si="3"/>
        <v>6128004.6300946008</v>
      </c>
      <c r="W30" s="34">
        <v>7774877.9100000001</v>
      </c>
      <c r="X30" s="33">
        <v>370231.87438300002</v>
      </c>
      <c r="Y30" s="32">
        <f t="shared" si="0"/>
        <v>8145110.6391787007</v>
      </c>
      <c r="Z30" s="34">
        <v>9122269.6899999995</v>
      </c>
      <c r="AA30" s="33">
        <v>434393.27945199999</v>
      </c>
      <c r="AB30" s="32">
        <f t="shared" si="4"/>
        <v>9556664.0516028013</v>
      </c>
      <c r="AC30" s="34"/>
      <c r="AD30" s="33"/>
      <c r="AE30" s="32"/>
      <c r="AF30" s="34"/>
      <c r="AG30" s="33"/>
      <c r="AH30" s="32"/>
      <c r="AI30" s="147">
        <f t="shared" si="5"/>
        <v>7277788.7400000002</v>
      </c>
      <c r="AJ30" s="30">
        <f t="shared" si="6"/>
        <v>1289.93</v>
      </c>
      <c r="AK30" s="29">
        <f>+$AL$600</f>
        <v>2144.19</v>
      </c>
      <c r="AL30" s="28">
        <f t="shared" si="1"/>
        <v>4819734.92</v>
      </c>
      <c r="AM30" s="27">
        <f t="shared" si="7"/>
        <v>2.0704078113038984E-3</v>
      </c>
      <c r="AN30" s="79">
        <f t="shared" si="8"/>
        <v>2.0704078113039002E-3</v>
      </c>
    </row>
    <row r="31" spans="1:40" ht="15.75" customHeight="1" x14ac:dyDescent="0.25">
      <c r="A31" s="126">
        <v>1</v>
      </c>
      <c r="B31" s="77">
        <v>22</v>
      </c>
      <c r="C31" s="77">
        <v>13</v>
      </c>
      <c r="D31" s="78" t="s">
        <v>598</v>
      </c>
      <c r="E31" s="78" t="s">
        <v>4</v>
      </c>
      <c r="F31" s="124">
        <v>5569</v>
      </c>
      <c r="G31" s="34">
        <v>12</v>
      </c>
      <c r="H31" s="34">
        <v>12294956.859999999</v>
      </c>
      <c r="I31" s="33">
        <v>0</v>
      </c>
      <c r="J31" s="28">
        <v>13770351.6832</v>
      </c>
      <c r="K31" s="34">
        <v>13905646.99</v>
      </c>
      <c r="L31" s="33">
        <v>0</v>
      </c>
      <c r="M31" s="28">
        <v>15574324.628800001</v>
      </c>
      <c r="N31" s="34">
        <v>13272217.189999999</v>
      </c>
      <c r="O31" s="33">
        <v>1407805.0437</v>
      </c>
      <c r="P31" s="28">
        <v>13288141.603856001</v>
      </c>
      <c r="Q31" s="34">
        <v>13864117.67</v>
      </c>
      <c r="R31" s="33">
        <v>1484661.0626000001</v>
      </c>
      <c r="S31" s="28">
        <f t="shared" si="2"/>
        <v>13864991.400288001</v>
      </c>
      <c r="T31" s="34">
        <v>14035505.390000001</v>
      </c>
      <c r="U31" s="33">
        <v>1506763.68227</v>
      </c>
      <c r="V31" s="32">
        <f t="shared" si="3"/>
        <v>14032190.712657603</v>
      </c>
      <c r="W31" s="34">
        <v>15142069.800000001</v>
      </c>
      <c r="X31" s="33">
        <v>1622367.9334259999</v>
      </c>
      <c r="Y31" s="32">
        <f t="shared" si="0"/>
        <v>15142066.090562882</v>
      </c>
      <c r="Z31" s="34">
        <v>16964695.57</v>
      </c>
      <c r="AA31" s="33">
        <v>1817649.5566420001</v>
      </c>
      <c r="AB31" s="32">
        <f t="shared" si="4"/>
        <v>16964691.534960963</v>
      </c>
      <c r="AC31" s="34"/>
      <c r="AD31" s="33"/>
      <c r="AE31" s="32"/>
      <c r="AF31" s="34"/>
      <c r="AG31" s="33"/>
      <c r="AH31" s="32"/>
      <c r="AI31" s="147">
        <f t="shared" si="5"/>
        <v>14658416.27</v>
      </c>
      <c r="AJ31" s="30">
        <f t="shared" si="6"/>
        <v>2632.15</v>
      </c>
      <c r="AK31" s="29">
        <f>+$AL$601</f>
        <v>2628.54</v>
      </c>
      <c r="AL31" s="28">
        <f t="shared" si="1"/>
        <v>0</v>
      </c>
      <c r="AM31" s="27">
        <f t="shared" si="7"/>
        <v>0</v>
      </c>
      <c r="AN31" s="79">
        <f t="shared" si="8"/>
        <v>0</v>
      </c>
    </row>
    <row r="32" spans="1:40" ht="15.75" customHeight="1" x14ac:dyDescent="0.25">
      <c r="A32" s="126">
        <v>1</v>
      </c>
      <c r="B32" s="77">
        <v>23</v>
      </c>
      <c r="C32" s="77">
        <v>14</v>
      </c>
      <c r="D32" s="78" t="s">
        <v>597</v>
      </c>
      <c r="E32" s="78" t="s">
        <v>148</v>
      </c>
      <c r="F32" s="124">
        <v>4507</v>
      </c>
      <c r="G32" s="34">
        <v>10</v>
      </c>
      <c r="H32" s="34">
        <v>4679432.99</v>
      </c>
      <c r="I32" s="33">
        <v>134930.93890000001</v>
      </c>
      <c r="J32" s="28">
        <v>4998952.2562100003</v>
      </c>
      <c r="K32" s="34">
        <v>3836748.97</v>
      </c>
      <c r="L32" s="33">
        <v>110632.25169999999</v>
      </c>
      <c r="M32" s="28">
        <v>4098728.3901300007</v>
      </c>
      <c r="N32" s="34">
        <v>2921977.45</v>
      </c>
      <c r="O32" s="33">
        <v>84255.082200000004</v>
      </c>
      <c r="P32" s="28">
        <v>3121494.6045800005</v>
      </c>
      <c r="Q32" s="34">
        <v>4299094.74</v>
      </c>
      <c r="R32" s="33">
        <v>124987.4004</v>
      </c>
      <c r="S32" s="28">
        <f t="shared" si="2"/>
        <v>4591518.0735600004</v>
      </c>
      <c r="T32" s="34">
        <v>3609111.2</v>
      </c>
      <c r="U32" s="33">
        <v>106263.637802</v>
      </c>
      <c r="V32" s="32">
        <f t="shared" si="3"/>
        <v>3853132.3184178001</v>
      </c>
      <c r="W32" s="34">
        <v>4867509.96</v>
      </c>
      <c r="X32" s="33">
        <v>140385.10866200001</v>
      </c>
      <c r="Y32" s="32">
        <f t="shared" si="0"/>
        <v>5199837.3364718007</v>
      </c>
      <c r="Z32" s="34">
        <v>5205418.25</v>
      </c>
      <c r="AA32" s="33">
        <v>151614.052195</v>
      </c>
      <c r="AB32" s="32">
        <f t="shared" si="4"/>
        <v>5559184.6175855007</v>
      </c>
      <c r="AC32" s="34"/>
      <c r="AD32" s="33"/>
      <c r="AE32" s="32"/>
      <c r="AF32" s="34"/>
      <c r="AG32" s="33"/>
      <c r="AH32" s="32"/>
      <c r="AI32" s="147">
        <f t="shared" si="5"/>
        <v>4465033.3899999997</v>
      </c>
      <c r="AJ32" s="30">
        <f t="shared" si="6"/>
        <v>990.69</v>
      </c>
      <c r="AK32" s="29">
        <f>+$AL$600</f>
        <v>2144.19</v>
      </c>
      <c r="AL32" s="28">
        <f t="shared" si="1"/>
        <v>5198824.5</v>
      </c>
      <c r="AM32" s="27">
        <f t="shared" si="7"/>
        <v>2.2332528724210597E-3</v>
      </c>
      <c r="AN32" s="79">
        <f t="shared" si="8"/>
        <v>2.2332528724210601E-3</v>
      </c>
    </row>
    <row r="33" spans="1:40" ht="15.75" customHeight="1" x14ac:dyDescent="0.25">
      <c r="A33" s="126">
        <v>1</v>
      </c>
      <c r="B33" s="77">
        <v>24</v>
      </c>
      <c r="C33" s="77">
        <v>7</v>
      </c>
      <c r="D33" s="78" t="s">
        <v>598</v>
      </c>
      <c r="E33" s="78" t="s">
        <v>5</v>
      </c>
      <c r="F33" s="124">
        <v>40276</v>
      </c>
      <c r="G33" s="34">
        <v>15</v>
      </c>
      <c r="H33" s="34">
        <v>97966436.5</v>
      </c>
      <c r="I33" s="33">
        <v>10391459.345799999</v>
      </c>
      <c r="J33" s="28">
        <v>100711223.72733</v>
      </c>
      <c r="K33" s="34">
        <v>95037407.489999995</v>
      </c>
      <c r="L33" s="33">
        <v>10080772.491599999</v>
      </c>
      <c r="M33" s="28">
        <v>97700130.24815999</v>
      </c>
      <c r="N33" s="34">
        <v>82985104.209999993</v>
      </c>
      <c r="O33" s="33">
        <v>8802344.4713000003</v>
      </c>
      <c r="P33" s="28">
        <v>85310173.699504986</v>
      </c>
      <c r="Q33" s="34">
        <v>86824366.349999994</v>
      </c>
      <c r="R33" s="33">
        <v>9258352.0338000003</v>
      </c>
      <c r="S33" s="28">
        <f t="shared" si="2"/>
        <v>89200916.463629976</v>
      </c>
      <c r="T33" s="34">
        <v>82045829.879999995</v>
      </c>
      <c r="U33" s="33">
        <v>8759172.1177619994</v>
      </c>
      <c r="V33" s="32">
        <f t="shared" si="3"/>
        <v>84279656.426573694</v>
      </c>
      <c r="W33" s="34">
        <v>93544322.019999996</v>
      </c>
      <c r="X33" s="33">
        <v>10022630.524328999</v>
      </c>
      <c r="Y33" s="32">
        <f t="shared" si="0"/>
        <v>96049945.22002165</v>
      </c>
      <c r="Z33" s="34">
        <v>99592348.609999999</v>
      </c>
      <c r="AA33" s="33">
        <v>9101080.8001349997</v>
      </c>
      <c r="AB33" s="32">
        <f t="shared" si="4"/>
        <v>104064957.98134474</v>
      </c>
      <c r="AC33" s="34"/>
      <c r="AD33" s="33"/>
      <c r="AE33" s="32"/>
      <c r="AF33" s="34"/>
      <c r="AG33" s="33"/>
      <c r="AH33" s="32"/>
      <c r="AI33" s="147">
        <f t="shared" si="5"/>
        <v>91781129.959999993</v>
      </c>
      <c r="AJ33" s="30">
        <f t="shared" si="6"/>
        <v>2278.8000000000002</v>
      </c>
      <c r="AK33" s="29">
        <f>+$AL$601</f>
        <v>2628.54</v>
      </c>
      <c r="AL33" s="28">
        <f t="shared" si="1"/>
        <v>14086128.239999991</v>
      </c>
      <c r="AM33" s="27">
        <f t="shared" si="7"/>
        <v>6.0509613958446536E-3</v>
      </c>
      <c r="AN33" s="79">
        <f t="shared" si="8"/>
        <v>6.0509613958446501E-3</v>
      </c>
    </row>
    <row r="34" spans="1:40" ht="15.75" customHeight="1" x14ac:dyDescent="0.25">
      <c r="A34" s="126">
        <v>1</v>
      </c>
      <c r="B34" s="77">
        <v>25</v>
      </c>
      <c r="C34" s="77">
        <v>19</v>
      </c>
      <c r="D34" s="78" t="s">
        <v>597</v>
      </c>
      <c r="E34" s="78" t="s">
        <v>149</v>
      </c>
      <c r="F34" s="124">
        <v>3593</v>
      </c>
      <c r="G34" s="34">
        <v>10</v>
      </c>
      <c r="H34" s="34">
        <v>5534615.3499999996</v>
      </c>
      <c r="I34" s="33">
        <v>498116.58120000002</v>
      </c>
      <c r="J34" s="28">
        <v>5540148.6456800001</v>
      </c>
      <c r="K34" s="34">
        <v>6639866.0599999996</v>
      </c>
      <c r="L34" s="33">
        <v>597589.14580000006</v>
      </c>
      <c r="M34" s="28">
        <v>6646504.6056199996</v>
      </c>
      <c r="N34" s="34">
        <v>5638047.1100000003</v>
      </c>
      <c r="O34" s="33">
        <v>507424.35399999999</v>
      </c>
      <c r="P34" s="28">
        <v>5643685.0316000003</v>
      </c>
      <c r="Q34" s="34">
        <v>5912591.0499999998</v>
      </c>
      <c r="R34" s="33">
        <v>538005.2206</v>
      </c>
      <c r="S34" s="28">
        <f t="shared" si="2"/>
        <v>5912044.4123400003</v>
      </c>
      <c r="T34" s="34">
        <v>6001859.4800000004</v>
      </c>
      <c r="U34" s="33">
        <v>547430.538283</v>
      </c>
      <c r="V34" s="32">
        <f t="shared" si="3"/>
        <v>5999871.8358887015</v>
      </c>
      <c r="W34" s="34">
        <v>6530218.4900000002</v>
      </c>
      <c r="X34" s="33">
        <v>593656.58777099999</v>
      </c>
      <c r="Y34" s="32">
        <f t="shared" si="0"/>
        <v>6530218.0924519002</v>
      </c>
      <c r="Z34" s="34">
        <v>7089518.3600000003</v>
      </c>
      <c r="AA34" s="33">
        <v>644502.01549699996</v>
      </c>
      <c r="AB34" s="32">
        <f t="shared" si="4"/>
        <v>7089517.978953301</v>
      </c>
      <c r="AC34" s="34"/>
      <c r="AD34" s="33"/>
      <c r="AE34" s="32"/>
      <c r="AF34" s="34"/>
      <c r="AG34" s="33"/>
      <c r="AH34" s="32"/>
      <c r="AI34" s="147">
        <f t="shared" si="5"/>
        <v>6235067.4699999997</v>
      </c>
      <c r="AJ34" s="30">
        <f t="shared" si="6"/>
        <v>1735.34</v>
      </c>
      <c r="AK34" s="29">
        <f t="shared" ref="AK34:AK48" si="10">+$AL$600</f>
        <v>2144.19</v>
      </c>
      <c r="AL34" s="28">
        <f t="shared" si="1"/>
        <v>1468998.0500000005</v>
      </c>
      <c r="AM34" s="27">
        <f t="shared" si="7"/>
        <v>6.3103574947441217E-4</v>
      </c>
      <c r="AN34" s="79">
        <f t="shared" si="8"/>
        <v>6.3103574947441195E-4</v>
      </c>
    </row>
    <row r="35" spans="1:40" ht="15.75" customHeight="1" x14ac:dyDescent="0.25">
      <c r="A35" s="126">
        <v>1</v>
      </c>
      <c r="B35" s="77">
        <v>26</v>
      </c>
      <c r="C35" s="77">
        <v>16</v>
      </c>
      <c r="D35" s="78" t="s">
        <v>597</v>
      </c>
      <c r="E35" s="78" t="s">
        <v>150</v>
      </c>
      <c r="F35" s="124">
        <v>1960</v>
      </c>
      <c r="G35" s="34">
        <v>10</v>
      </c>
      <c r="H35" s="34">
        <v>500642.07</v>
      </c>
      <c r="I35" s="33">
        <v>0</v>
      </c>
      <c r="J35" s="28">
        <v>550706.277</v>
      </c>
      <c r="K35" s="34">
        <v>484066.56</v>
      </c>
      <c r="L35" s="33">
        <v>0</v>
      </c>
      <c r="M35" s="28">
        <v>532473.21600000001</v>
      </c>
      <c r="N35" s="34">
        <v>770138.11</v>
      </c>
      <c r="O35" s="33">
        <v>0</v>
      </c>
      <c r="P35" s="28">
        <v>847151.92100000009</v>
      </c>
      <c r="Q35" s="34">
        <v>944599.76</v>
      </c>
      <c r="R35" s="33">
        <v>0</v>
      </c>
      <c r="S35" s="28">
        <f t="shared" si="2"/>
        <v>1039059.7360000001</v>
      </c>
      <c r="T35" s="34">
        <v>645830.88</v>
      </c>
      <c r="U35" s="33">
        <v>0</v>
      </c>
      <c r="V35" s="32">
        <f t="shared" si="3"/>
        <v>710413.96800000011</v>
      </c>
      <c r="W35" s="34">
        <v>967071.4</v>
      </c>
      <c r="X35" s="33">
        <v>0</v>
      </c>
      <c r="Y35" s="32">
        <f t="shared" si="0"/>
        <v>1063778.54</v>
      </c>
      <c r="Z35" s="34">
        <v>1224293.3600000001</v>
      </c>
      <c r="AA35" s="33">
        <v>0</v>
      </c>
      <c r="AB35" s="32">
        <f t="shared" si="4"/>
        <v>1346722.6960000002</v>
      </c>
      <c r="AC35" s="34"/>
      <c r="AD35" s="33"/>
      <c r="AE35" s="32"/>
      <c r="AF35" s="34"/>
      <c r="AG35" s="33"/>
      <c r="AH35" s="32"/>
      <c r="AI35" s="147">
        <f t="shared" si="5"/>
        <v>1001425.37</v>
      </c>
      <c r="AJ35" s="30">
        <f t="shared" si="6"/>
        <v>510.93</v>
      </c>
      <c r="AK35" s="29">
        <f t="shared" si="10"/>
        <v>2144.19</v>
      </c>
      <c r="AL35" s="28">
        <f t="shared" si="1"/>
        <v>3201189.6</v>
      </c>
      <c r="AM35" s="27">
        <f t="shared" si="7"/>
        <v>1.3751312184830287E-3</v>
      </c>
      <c r="AN35" s="79">
        <f t="shared" si="8"/>
        <v>1.37513121848303E-3</v>
      </c>
    </row>
    <row r="36" spans="1:40" ht="15.75" customHeight="1" x14ac:dyDescent="0.25">
      <c r="A36" s="126">
        <v>1</v>
      </c>
      <c r="B36" s="77">
        <v>27</v>
      </c>
      <c r="C36" s="77">
        <v>17</v>
      </c>
      <c r="D36" s="78" t="s">
        <v>597</v>
      </c>
      <c r="E36" s="78" t="s">
        <v>151</v>
      </c>
      <c r="F36" s="124">
        <v>1630</v>
      </c>
      <c r="G36" s="34">
        <v>10</v>
      </c>
      <c r="H36" s="34">
        <v>4896040.88</v>
      </c>
      <c r="I36" s="33">
        <v>440644.84989999997</v>
      </c>
      <c r="J36" s="28">
        <v>4900935.6331100008</v>
      </c>
      <c r="K36" s="34">
        <v>6021660.3700000001</v>
      </c>
      <c r="L36" s="33">
        <v>541950.6544</v>
      </c>
      <c r="M36" s="28">
        <v>6027680.6871600002</v>
      </c>
      <c r="N36" s="34">
        <v>4932453.3600000003</v>
      </c>
      <c r="O36" s="33">
        <v>443920.95890000003</v>
      </c>
      <c r="P36" s="28">
        <v>4937385.641210001</v>
      </c>
      <c r="Q36" s="34">
        <v>4951745.92</v>
      </c>
      <c r="R36" s="33">
        <v>449832.913</v>
      </c>
      <c r="S36" s="28">
        <f t="shared" si="2"/>
        <v>4952104.3077000007</v>
      </c>
      <c r="T36" s="34">
        <v>4510921.6900000004</v>
      </c>
      <c r="U36" s="33">
        <v>377580.52384799998</v>
      </c>
      <c r="V36" s="32">
        <f t="shared" si="3"/>
        <v>4546675.2827672008</v>
      </c>
      <c r="W36" s="34">
        <v>5103645.1900000004</v>
      </c>
      <c r="X36" s="33">
        <v>463968.15174599999</v>
      </c>
      <c r="Y36" s="32">
        <f t="shared" si="0"/>
        <v>5103644.7420794005</v>
      </c>
      <c r="Z36" s="34">
        <v>5739717.7000000002</v>
      </c>
      <c r="AA36" s="33">
        <v>521792.95963499998</v>
      </c>
      <c r="AB36" s="32">
        <f t="shared" si="4"/>
        <v>5739717.2144015012</v>
      </c>
      <c r="AC36" s="34"/>
      <c r="AD36" s="33"/>
      <c r="AE36" s="32"/>
      <c r="AF36" s="34"/>
      <c r="AG36" s="33"/>
      <c r="AH36" s="32"/>
      <c r="AI36" s="147">
        <f t="shared" si="5"/>
        <v>5055905.4400000004</v>
      </c>
      <c r="AJ36" s="30">
        <f t="shared" si="6"/>
        <v>3101.78</v>
      </c>
      <c r="AK36" s="29">
        <f t="shared" si="10"/>
        <v>2144.19</v>
      </c>
      <c r="AL36" s="28">
        <f t="shared" si="1"/>
        <v>0</v>
      </c>
      <c r="AM36" s="27">
        <f t="shared" si="7"/>
        <v>0</v>
      </c>
      <c r="AN36" s="79">
        <f t="shared" si="8"/>
        <v>0</v>
      </c>
    </row>
    <row r="37" spans="1:40" ht="15.75" customHeight="1" x14ac:dyDescent="0.25">
      <c r="A37" s="126">
        <v>1</v>
      </c>
      <c r="B37" s="77">
        <v>29</v>
      </c>
      <c r="C37" s="77">
        <v>16</v>
      </c>
      <c r="D37" s="78" t="s">
        <v>597</v>
      </c>
      <c r="E37" s="78" t="s">
        <v>152</v>
      </c>
      <c r="F37" s="124">
        <v>5056</v>
      </c>
      <c r="G37" s="34">
        <v>10</v>
      </c>
      <c r="H37" s="34">
        <v>1141213.93</v>
      </c>
      <c r="I37" s="33">
        <v>269160.37800000003</v>
      </c>
      <c r="J37" s="28">
        <v>959258.90720000002</v>
      </c>
      <c r="K37" s="34">
        <v>1160468.99</v>
      </c>
      <c r="L37" s="33">
        <v>275860.93099999998</v>
      </c>
      <c r="M37" s="28">
        <v>973068.86490000004</v>
      </c>
      <c r="N37" s="34">
        <v>1155296.3999999999</v>
      </c>
      <c r="O37" s="33">
        <v>103977.1412</v>
      </c>
      <c r="P37" s="28">
        <v>1156451.1846799999</v>
      </c>
      <c r="Q37" s="34">
        <v>1618055.74</v>
      </c>
      <c r="R37" s="33">
        <v>147075.00039999999</v>
      </c>
      <c r="S37" s="28">
        <f t="shared" si="2"/>
        <v>1618078.8135600002</v>
      </c>
      <c r="T37" s="34">
        <v>1392057.97</v>
      </c>
      <c r="U37" s="33">
        <v>126988.711232</v>
      </c>
      <c r="V37" s="32">
        <f t="shared" si="3"/>
        <v>1391576.1846448001</v>
      </c>
      <c r="W37" s="34">
        <v>2690373.84</v>
      </c>
      <c r="X37" s="33">
        <v>244579.93256300001</v>
      </c>
      <c r="Y37" s="32">
        <f t="shared" si="0"/>
        <v>2690373.2981807003</v>
      </c>
      <c r="Z37" s="34">
        <v>3565482.14</v>
      </c>
      <c r="AA37" s="33">
        <v>324135.18872199999</v>
      </c>
      <c r="AB37" s="32">
        <f t="shared" si="4"/>
        <v>3565481.6464058002</v>
      </c>
      <c r="AC37" s="34"/>
      <c r="AD37" s="33"/>
      <c r="AE37" s="32"/>
      <c r="AF37" s="34"/>
      <c r="AG37" s="33"/>
      <c r="AH37" s="32"/>
      <c r="AI37" s="147">
        <f t="shared" si="5"/>
        <v>2084392.23</v>
      </c>
      <c r="AJ37" s="30">
        <f t="shared" si="6"/>
        <v>412.26</v>
      </c>
      <c r="AK37" s="29">
        <f t="shared" si="10"/>
        <v>2144.19</v>
      </c>
      <c r="AL37" s="28">
        <f t="shared" si="1"/>
        <v>8756638.0800000001</v>
      </c>
      <c r="AM37" s="27">
        <f t="shared" si="7"/>
        <v>3.761578630883122E-3</v>
      </c>
      <c r="AN37" s="79">
        <f t="shared" si="8"/>
        <v>3.7615786308831198E-3</v>
      </c>
    </row>
    <row r="38" spans="1:40" ht="15.75" customHeight="1" x14ac:dyDescent="0.25">
      <c r="A38" s="126">
        <v>1</v>
      </c>
      <c r="B38" s="77">
        <v>30</v>
      </c>
      <c r="C38" s="77">
        <v>4</v>
      </c>
      <c r="D38" s="78" t="s">
        <v>597</v>
      </c>
      <c r="E38" s="78" t="s">
        <v>153</v>
      </c>
      <c r="F38" s="124">
        <v>1284</v>
      </c>
      <c r="G38" s="34">
        <v>10</v>
      </c>
      <c r="H38" s="34">
        <v>1536478.55</v>
      </c>
      <c r="I38" s="33">
        <v>0</v>
      </c>
      <c r="J38" s="28">
        <v>1690126.4050000003</v>
      </c>
      <c r="K38" s="34">
        <v>1618639.51</v>
      </c>
      <c r="L38" s="33">
        <v>0</v>
      </c>
      <c r="M38" s="28">
        <v>1780503.4610000001</v>
      </c>
      <c r="N38" s="34">
        <v>1110704.95</v>
      </c>
      <c r="O38" s="33">
        <v>0</v>
      </c>
      <c r="P38" s="28">
        <v>1221775.4450000001</v>
      </c>
      <c r="Q38" s="34">
        <v>1468243.13</v>
      </c>
      <c r="R38" s="33">
        <v>0</v>
      </c>
      <c r="S38" s="28">
        <f t="shared" si="2"/>
        <v>1615067.443</v>
      </c>
      <c r="T38" s="34">
        <v>1121159.43</v>
      </c>
      <c r="U38" s="33">
        <v>0</v>
      </c>
      <c r="V38" s="32">
        <f t="shared" si="3"/>
        <v>1233275.3730000001</v>
      </c>
      <c r="W38" s="34">
        <v>1498305.05</v>
      </c>
      <c r="X38" s="33">
        <v>0</v>
      </c>
      <c r="Y38" s="32">
        <f t="shared" si="0"/>
        <v>1648135.5550000002</v>
      </c>
      <c r="Z38" s="34">
        <v>1732944.34</v>
      </c>
      <c r="AA38" s="33">
        <v>0</v>
      </c>
      <c r="AB38" s="32">
        <f t="shared" si="4"/>
        <v>1906238.7740000002</v>
      </c>
      <c r="AC38" s="34"/>
      <c r="AD38" s="33"/>
      <c r="AE38" s="32"/>
      <c r="AF38" s="34"/>
      <c r="AG38" s="33"/>
      <c r="AH38" s="32"/>
      <c r="AI38" s="147">
        <f t="shared" si="5"/>
        <v>1524898.52</v>
      </c>
      <c r="AJ38" s="30">
        <f t="shared" si="6"/>
        <v>1187.6199999999999</v>
      </c>
      <c r="AK38" s="29">
        <f t="shared" si="10"/>
        <v>2144.19</v>
      </c>
      <c r="AL38" s="28">
        <f t="shared" si="1"/>
        <v>1228235.8800000001</v>
      </c>
      <c r="AM38" s="27">
        <f t="shared" si="7"/>
        <v>5.2761182975509329E-4</v>
      </c>
      <c r="AN38" s="79">
        <f t="shared" si="8"/>
        <v>5.2761182975509296E-4</v>
      </c>
    </row>
    <row r="39" spans="1:40" ht="15.75" customHeight="1" x14ac:dyDescent="0.25">
      <c r="A39" s="126">
        <v>1</v>
      </c>
      <c r="B39" s="77">
        <v>32</v>
      </c>
      <c r="C39" s="77">
        <v>16</v>
      </c>
      <c r="D39" s="78" t="s">
        <v>597</v>
      </c>
      <c r="E39" s="78" t="s">
        <v>154</v>
      </c>
      <c r="F39" s="124">
        <v>3901</v>
      </c>
      <c r="G39" s="34">
        <v>10</v>
      </c>
      <c r="H39" s="34">
        <v>3144533.94</v>
      </c>
      <c r="I39" s="33">
        <v>148242.94089999999</v>
      </c>
      <c r="J39" s="28">
        <v>3295920.0990100005</v>
      </c>
      <c r="K39" s="34">
        <v>2489707.9700000002</v>
      </c>
      <c r="L39" s="33">
        <v>117372.44560000001</v>
      </c>
      <c r="M39" s="28">
        <v>2609569.0768400002</v>
      </c>
      <c r="N39" s="34">
        <v>1736475.61</v>
      </c>
      <c r="O39" s="33">
        <v>81861.886799999993</v>
      </c>
      <c r="P39" s="28">
        <v>1820075.0955200002</v>
      </c>
      <c r="Q39" s="34">
        <v>1950788.28</v>
      </c>
      <c r="R39" s="33">
        <v>93684.038199999995</v>
      </c>
      <c r="S39" s="28">
        <f t="shared" si="2"/>
        <v>2042814.66598</v>
      </c>
      <c r="T39" s="34">
        <v>1799817.25</v>
      </c>
      <c r="U39" s="33">
        <v>86776.012086999996</v>
      </c>
      <c r="V39" s="32">
        <f t="shared" si="3"/>
        <v>1884345.3617043002</v>
      </c>
      <c r="W39" s="34">
        <v>2690638.84</v>
      </c>
      <c r="X39" s="33">
        <v>128125.69725899999</v>
      </c>
      <c r="Y39" s="32">
        <f t="shared" si="0"/>
        <v>2818764.4570150999</v>
      </c>
      <c r="Z39" s="34">
        <v>2959026.8</v>
      </c>
      <c r="AA39" s="33">
        <v>140906.04909399999</v>
      </c>
      <c r="AB39" s="32">
        <f t="shared" si="4"/>
        <v>3099932.8259966001</v>
      </c>
      <c r="AC39" s="34"/>
      <c r="AD39" s="33"/>
      <c r="AE39" s="32"/>
      <c r="AF39" s="34"/>
      <c r="AG39" s="33"/>
      <c r="AH39" s="32"/>
      <c r="AI39" s="147">
        <f t="shared" si="5"/>
        <v>2333186.48</v>
      </c>
      <c r="AJ39" s="30">
        <f t="shared" si="6"/>
        <v>598.1</v>
      </c>
      <c r="AK39" s="29">
        <f t="shared" si="10"/>
        <v>2144.19</v>
      </c>
      <c r="AL39" s="28">
        <f t="shared" si="1"/>
        <v>6031297.0900000008</v>
      </c>
      <c r="AM39" s="27">
        <f t="shared" si="7"/>
        <v>2.5908571352364902E-3</v>
      </c>
      <c r="AN39" s="79">
        <f t="shared" si="8"/>
        <v>2.5908571352364902E-3</v>
      </c>
    </row>
    <row r="40" spans="1:40" ht="15.75" customHeight="1" x14ac:dyDescent="0.25">
      <c r="A40" s="126">
        <v>1</v>
      </c>
      <c r="B40" s="77">
        <v>33</v>
      </c>
      <c r="C40" s="77">
        <v>1</v>
      </c>
      <c r="D40" s="78" t="s">
        <v>597</v>
      </c>
      <c r="E40" s="78" t="s">
        <v>155</v>
      </c>
      <c r="F40" s="124">
        <v>6837</v>
      </c>
      <c r="G40" s="34">
        <v>10</v>
      </c>
      <c r="H40" s="34">
        <v>10173024.619999999</v>
      </c>
      <c r="I40" s="33">
        <v>293337.82620000001</v>
      </c>
      <c r="J40" s="28">
        <v>10867655.473180002</v>
      </c>
      <c r="K40" s="34">
        <v>11148456.26</v>
      </c>
      <c r="L40" s="33">
        <v>321464.23450000002</v>
      </c>
      <c r="M40" s="28">
        <v>11909691.228050001</v>
      </c>
      <c r="N40" s="34">
        <v>9487261.2400000002</v>
      </c>
      <c r="O40" s="33">
        <v>273564.66360000003</v>
      </c>
      <c r="P40" s="28">
        <v>10135066.234040001</v>
      </c>
      <c r="Q40" s="34">
        <v>9819121.1999999993</v>
      </c>
      <c r="R40" s="33">
        <v>284443.27750000003</v>
      </c>
      <c r="S40" s="28">
        <f t="shared" si="2"/>
        <v>10488145.714749999</v>
      </c>
      <c r="T40" s="34">
        <v>8456603.4600000009</v>
      </c>
      <c r="U40" s="33">
        <v>245620.13818899999</v>
      </c>
      <c r="V40" s="32">
        <f t="shared" si="3"/>
        <v>9032081.6539921016</v>
      </c>
      <c r="W40" s="34">
        <v>11571184.17</v>
      </c>
      <c r="X40" s="33">
        <v>337024.38630900002</v>
      </c>
      <c r="Y40" s="32">
        <f t="shared" si="0"/>
        <v>12357575.762060102</v>
      </c>
      <c r="Z40" s="34">
        <v>12343739.4</v>
      </c>
      <c r="AA40" s="33">
        <v>359525.95475899999</v>
      </c>
      <c r="AB40" s="32">
        <f t="shared" si="4"/>
        <v>13182634.789765101</v>
      </c>
      <c r="AC40" s="34"/>
      <c r="AD40" s="33"/>
      <c r="AE40" s="32"/>
      <c r="AF40" s="34"/>
      <c r="AG40" s="33"/>
      <c r="AH40" s="32"/>
      <c r="AI40" s="147">
        <f t="shared" si="5"/>
        <v>11039100.83</v>
      </c>
      <c r="AJ40" s="30">
        <f t="shared" si="6"/>
        <v>1614.61</v>
      </c>
      <c r="AK40" s="29">
        <f t="shared" si="10"/>
        <v>2144.19</v>
      </c>
      <c r="AL40" s="28">
        <f t="shared" si="1"/>
        <v>3620738.4600000009</v>
      </c>
      <c r="AM40" s="27">
        <f t="shared" si="7"/>
        <v>1.5553563245076661E-3</v>
      </c>
      <c r="AN40" s="79">
        <f t="shared" si="8"/>
        <v>1.55535632450767E-3</v>
      </c>
    </row>
    <row r="41" spans="1:40" ht="15.75" customHeight="1" x14ac:dyDescent="0.25">
      <c r="A41" s="126">
        <v>1</v>
      </c>
      <c r="B41" s="77">
        <v>34</v>
      </c>
      <c r="C41" s="77">
        <v>1</v>
      </c>
      <c r="D41" s="78" t="s">
        <v>597</v>
      </c>
      <c r="E41" s="78" t="s">
        <v>156</v>
      </c>
      <c r="F41" s="124">
        <v>11134</v>
      </c>
      <c r="G41" s="34">
        <v>10</v>
      </c>
      <c r="H41" s="34">
        <v>33092724.719999999</v>
      </c>
      <c r="I41" s="33">
        <v>2978347.1447000001</v>
      </c>
      <c r="J41" s="28">
        <v>33125815.332830004</v>
      </c>
      <c r="K41" s="34">
        <v>33935912.850000001</v>
      </c>
      <c r="L41" s="33">
        <v>3054234.0608000001</v>
      </c>
      <c r="M41" s="28">
        <v>33969846.668120004</v>
      </c>
      <c r="N41" s="34">
        <v>29333684.48</v>
      </c>
      <c r="O41" s="33">
        <v>2640029.6257000002</v>
      </c>
      <c r="P41" s="28">
        <v>29363020.339730002</v>
      </c>
      <c r="Q41" s="34">
        <v>33432880.350000001</v>
      </c>
      <c r="R41" s="33">
        <v>3015402.7817000002</v>
      </c>
      <c r="S41" s="28">
        <f t="shared" si="2"/>
        <v>33459225.325130004</v>
      </c>
      <c r="T41" s="34">
        <v>30996412.989999998</v>
      </c>
      <c r="U41" s="33">
        <v>2797066.5243589999</v>
      </c>
      <c r="V41" s="32">
        <f t="shared" si="3"/>
        <v>31019281.112205103</v>
      </c>
      <c r="W41" s="34">
        <v>33558446.840000004</v>
      </c>
      <c r="X41" s="33">
        <v>3050767.242087</v>
      </c>
      <c r="Y41" s="32">
        <f t="shared" si="0"/>
        <v>33558447.557704307</v>
      </c>
      <c r="Z41" s="34">
        <v>36788615.409999996</v>
      </c>
      <c r="AA41" s="33">
        <v>3344418.7770059998</v>
      </c>
      <c r="AB41" s="32">
        <f t="shared" si="4"/>
        <v>36788616.2962934</v>
      </c>
      <c r="AC41" s="34"/>
      <c r="AD41" s="33"/>
      <c r="AE41" s="32"/>
      <c r="AF41" s="34"/>
      <c r="AG41" s="33"/>
      <c r="AH41" s="32"/>
      <c r="AI41" s="147">
        <f t="shared" si="5"/>
        <v>32837718.129999999</v>
      </c>
      <c r="AJ41" s="30">
        <f t="shared" si="6"/>
        <v>2949.32</v>
      </c>
      <c r="AK41" s="29">
        <f t="shared" si="10"/>
        <v>2144.19</v>
      </c>
      <c r="AL41" s="28">
        <f t="shared" si="1"/>
        <v>0</v>
      </c>
      <c r="AM41" s="27">
        <f t="shared" si="7"/>
        <v>0</v>
      </c>
      <c r="AN41" s="79">
        <f t="shared" si="8"/>
        <v>0</v>
      </c>
    </row>
    <row r="42" spans="1:40" ht="15.75" customHeight="1" x14ac:dyDescent="0.25">
      <c r="A42" s="126">
        <v>1</v>
      </c>
      <c r="B42" s="77">
        <v>35</v>
      </c>
      <c r="C42" s="77">
        <v>11</v>
      </c>
      <c r="D42" s="78" t="s">
        <v>597</v>
      </c>
      <c r="E42" s="78" t="s">
        <v>158</v>
      </c>
      <c r="F42" s="124">
        <v>3726</v>
      </c>
      <c r="G42" s="34">
        <v>10</v>
      </c>
      <c r="H42" s="34">
        <v>2117352.42</v>
      </c>
      <c r="I42" s="33">
        <v>167754.9693</v>
      </c>
      <c r="J42" s="28">
        <v>2144557.1957700001</v>
      </c>
      <c r="K42" s="34">
        <v>2034965.81</v>
      </c>
      <c r="L42" s="33">
        <v>189118.71350000001</v>
      </c>
      <c r="M42" s="28">
        <v>2030431.8061500001</v>
      </c>
      <c r="N42" s="34">
        <v>1925455.94</v>
      </c>
      <c r="O42" s="33">
        <v>90770.913199999995</v>
      </c>
      <c r="P42" s="28">
        <v>2018153.52948</v>
      </c>
      <c r="Q42" s="34">
        <v>2024225.49</v>
      </c>
      <c r="R42" s="33">
        <v>97185.826199999996</v>
      </c>
      <c r="S42" s="28">
        <f t="shared" si="2"/>
        <v>2119743.6301800003</v>
      </c>
      <c r="T42" s="34">
        <v>1672592.96</v>
      </c>
      <c r="U42" s="33">
        <v>80926.611665000004</v>
      </c>
      <c r="V42" s="32">
        <f t="shared" si="3"/>
        <v>1750832.9831685002</v>
      </c>
      <c r="W42" s="34">
        <v>2710388.78</v>
      </c>
      <c r="X42" s="33">
        <v>129067.080347</v>
      </c>
      <c r="Y42" s="32">
        <f t="shared" si="0"/>
        <v>2839453.8696182999</v>
      </c>
      <c r="Z42" s="34">
        <v>3163712.84</v>
      </c>
      <c r="AA42" s="33">
        <v>150654.03305200001</v>
      </c>
      <c r="AB42" s="32">
        <f t="shared" si="4"/>
        <v>3314364.6876427997</v>
      </c>
      <c r="AC42" s="34"/>
      <c r="AD42" s="33"/>
      <c r="AE42" s="32"/>
      <c r="AF42" s="34"/>
      <c r="AG42" s="33"/>
      <c r="AH42" s="32"/>
      <c r="AI42" s="147">
        <f t="shared" si="5"/>
        <v>2408509.7400000002</v>
      </c>
      <c r="AJ42" s="30">
        <f t="shared" si="6"/>
        <v>646.41</v>
      </c>
      <c r="AK42" s="29">
        <f t="shared" si="10"/>
        <v>2144.19</v>
      </c>
      <c r="AL42" s="28">
        <f t="shared" si="1"/>
        <v>5580728.2800000012</v>
      </c>
      <c r="AM42" s="27">
        <f t="shared" si="7"/>
        <v>2.3973068260933683E-3</v>
      </c>
      <c r="AN42" s="79">
        <f t="shared" si="8"/>
        <v>2.39730682609337E-3</v>
      </c>
    </row>
    <row r="43" spans="1:40" ht="15.75" customHeight="1" x14ac:dyDescent="0.25">
      <c r="A43" s="126">
        <v>1</v>
      </c>
      <c r="B43" s="77">
        <v>36</v>
      </c>
      <c r="C43" s="77">
        <v>5</v>
      </c>
      <c r="D43" s="78" t="s">
        <v>597</v>
      </c>
      <c r="E43" s="78" t="s">
        <v>159</v>
      </c>
      <c r="F43" s="124">
        <v>2200</v>
      </c>
      <c r="G43" s="34">
        <v>10</v>
      </c>
      <c r="H43" s="34">
        <v>2435555.6800000002</v>
      </c>
      <c r="I43" s="33">
        <v>219200.73120000001</v>
      </c>
      <c r="J43" s="28">
        <v>2437990.4436800005</v>
      </c>
      <c r="K43" s="34">
        <v>2575835.79</v>
      </c>
      <c r="L43" s="33">
        <v>231825.94690000001</v>
      </c>
      <c r="M43" s="28">
        <v>2578410.8274100004</v>
      </c>
      <c r="N43" s="34">
        <v>2643312.02</v>
      </c>
      <c r="O43" s="33">
        <v>237898.8823</v>
      </c>
      <c r="P43" s="28">
        <v>2645954.4514700002</v>
      </c>
      <c r="Q43" s="34">
        <v>2972737.71</v>
      </c>
      <c r="R43" s="33">
        <v>268923.90340000001</v>
      </c>
      <c r="S43" s="28">
        <f t="shared" si="2"/>
        <v>2974195.18726</v>
      </c>
      <c r="T43" s="34">
        <v>3138010.3</v>
      </c>
      <c r="U43" s="33">
        <v>283970.94890199997</v>
      </c>
      <c r="V43" s="32">
        <f t="shared" si="3"/>
        <v>3139443.2862078003</v>
      </c>
      <c r="W43" s="34">
        <v>3355499.41</v>
      </c>
      <c r="X43" s="33">
        <v>305045.82495400001</v>
      </c>
      <c r="Y43" s="32">
        <f t="shared" si="0"/>
        <v>3355498.9435506007</v>
      </c>
      <c r="Z43" s="34">
        <v>3632108.33</v>
      </c>
      <c r="AA43" s="33">
        <v>330192.105522</v>
      </c>
      <c r="AB43" s="32">
        <f t="shared" si="4"/>
        <v>3632107.8469258002</v>
      </c>
      <c r="AC43" s="34"/>
      <c r="AD43" s="33"/>
      <c r="AE43" s="32"/>
      <c r="AF43" s="34"/>
      <c r="AG43" s="33"/>
      <c r="AH43" s="32"/>
      <c r="AI43" s="147">
        <f t="shared" si="5"/>
        <v>3149439.94</v>
      </c>
      <c r="AJ43" s="30">
        <f t="shared" si="6"/>
        <v>1431.56</v>
      </c>
      <c r="AK43" s="29">
        <f t="shared" si="10"/>
        <v>2144.19</v>
      </c>
      <c r="AL43" s="28">
        <f t="shared" si="1"/>
        <v>1567786.0000000002</v>
      </c>
      <c r="AM43" s="27">
        <f t="shared" si="7"/>
        <v>6.7347197195087539E-4</v>
      </c>
      <c r="AN43" s="79">
        <f t="shared" si="8"/>
        <v>6.7347197195087496E-4</v>
      </c>
    </row>
    <row r="44" spans="1:40" ht="15.75" customHeight="1" x14ac:dyDescent="0.25">
      <c r="A44" s="126">
        <v>1</v>
      </c>
      <c r="B44" s="77">
        <v>37</v>
      </c>
      <c r="C44" s="77">
        <v>9</v>
      </c>
      <c r="D44" s="78" t="s">
        <v>597</v>
      </c>
      <c r="E44" s="78" t="s">
        <v>161</v>
      </c>
      <c r="F44" s="124">
        <v>3256</v>
      </c>
      <c r="G44" s="34">
        <v>10</v>
      </c>
      <c r="H44" s="34">
        <v>2724795.09</v>
      </c>
      <c r="I44" s="33">
        <v>305196.94099999999</v>
      </c>
      <c r="J44" s="28">
        <v>2661557.9638999999</v>
      </c>
      <c r="K44" s="34">
        <v>2434207.9900000002</v>
      </c>
      <c r="L44" s="33">
        <v>287695.57500000001</v>
      </c>
      <c r="M44" s="28">
        <v>2361163.6565</v>
      </c>
      <c r="N44" s="34">
        <v>1940113.88</v>
      </c>
      <c r="O44" s="33">
        <v>174610.8572</v>
      </c>
      <c r="P44" s="28">
        <v>1942053.3250800001</v>
      </c>
      <c r="Q44" s="34">
        <v>2047750.39</v>
      </c>
      <c r="R44" s="33">
        <v>186977.07019999999</v>
      </c>
      <c r="S44" s="28">
        <f t="shared" si="2"/>
        <v>2046850.6517800002</v>
      </c>
      <c r="T44" s="34">
        <v>1617843.36</v>
      </c>
      <c r="U44" s="33">
        <v>148848.241396</v>
      </c>
      <c r="V44" s="32">
        <f t="shared" si="3"/>
        <v>1615894.6304644004</v>
      </c>
      <c r="W44" s="34">
        <v>2426875.7000000002</v>
      </c>
      <c r="X44" s="33">
        <v>220625.507946</v>
      </c>
      <c r="Y44" s="32">
        <f t="shared" si="0"/>
        <v>2426875.2112594005</v>
      </c>
      <c r="Z44" s="34">
        <v>1970938.08</v>
      </c>
      <c r="AA44" s="33">
        <v>179176.627966</v>
      </c>
      <c r="AB44" s="32">
        <f t="shared" si="4"/>
        <v>1970937.5972374002</v>
      </c>
      <c r="AC44" s="34"/>
      <c r="AD44" s="33"/>
      <c r="AE44" s="32"/>
      <c r="AF44" s="34"/>
      <c r="AG44" s="33"/>
      <c r="AH44" s="32"/>
      <c r="AI44" s="147">
        <f t="shared" si="5"/>
        <v>2000522.28</v>
      </c>
      <c r="AJ44" s="30">
        <f t="shared" si="6"/>
        <v>614.41</v>
      </c>
      <c r="AK44" s="29">
        <f t="shared" si="10"/>
        <v>2144.19</v>
      </c>
      <c r="AL44" s="28">
        <f t="shared" si="1"/>
        <v>4980963.6800000006</v>
      </c>
      <c r="AM44" s="27">
        <f t="shared" si="7"/>
        <v>2.1396666584503807E-3</v>
      </c>
      <c r="AN44" s="79">
        <f t="shared" si="8"/>
        <v>2.1396666584503799E-3</v>
      </c>
    </row>
    <row r="45" spans="1:40" ht="15.75" customHeight="1" x14ac:dyDescent="0.25">
      <c r="A45" s="126">
        <v>1</v>
      </c>
      <c r="B45" s="77">
        <v>38</v>
      </c>
      <c r="C45" s="77">
        <v>8</v>
      </c>
      <c r="D45" s="78" t="s">
        <v>597</v>
      </c>
      <c r="E45" s="78" t="s">
        <v>162</v>
      </c>
      <c r="F45" s="124">
        <v>866</v>
      </c>
      <c r="G45" s="34">
        <v>10</v>
      </c>
      <c r="H45" s="34">
        <v>1701091.96</v>
      </c>
      <c r="I45" s="33">
        <v>0</v>
      </c>
      <c r="J45" s="28">
        <v>1871201.1560000002</v>
      </c>
      <c r="K45" s="34">
        <v>1360425.41</v>
      </c>
      <c r="L45" s="33">
        <v>0</v>
      </c>
      <c r="M45" s="28">
        <v>1496467.9510000001</v>
      </c>
      <c r="N45" s="34">
        <v>1241300.9099999999</v>
      </c>
      <c r="O45" s="33">
        <v>0</v>
      </c>
      <c r="P45" s="28">
        <v>1365431.0009999999</v>
      </c>
      <c r="Q45" s="34">
        <v>1421762.18</v>
      </c>
      <c r="R45" s="33">
        <v>0</v>
      </c>
      <c r="S45" s="28">
        <f t="shared" si="2"/>
        <v>1563938.398</v>
      </c>
      <c r="T45" s="34">
        <v>1225739.31</v>
      </c>
      <c r="U45" s="33">
        <v>0</v>
      </c>
      <c r="V45" s="32">
        <f t="shared" si="3"/>
        <v>1348313.2410000002</v>
      </c>
      <c r="W45" s="34">
        <v>1418399.27</v>
      </c>
      <c r="X45" s="33">
        <v>0</v>
      </c>
      <c r="Y45" s="32">
        <f t="shared" si="0"/>
        <v>1560239.1970000002</v>
      </c>
      <c r="Z45" s="34">
        <v>1907906.92</v>
      </c>
      <c r="AA45" s="33">
        <v>0</v>
      </c>
      <c r="AB45" s="32">
        <f t="shared" si="4"/>
        <v>2098697.6120000002</v>
      </c>
      <c r="AC45" s="34"/>
      <c r="AD45" s="33"/>
      <c r="AE45" s="32"/>
      <c r="AF45" s="34"/>
      <c r="AG45" s="33"/>
      <c r="AH45" s="32"/>
      <c r="AI45" s="147">
        <f t="shared" si="5"/>
        <v>1587323.89</v>
      </c>
      <c r="AJ45" s="30">
        <f t="shared" si="6"/>
        <v>1832.94</v>
      </c>
      <c r="AK45" s="29">
        <f t="shared" si="10"/>
        <v>2144.19</v>
      </c>
      <c r="AL45" s="28">
        <f t="shared" si="1"/>
        <v>269542.5</v>
      </c>
      <c r="AM45" s="27">
        <f t="shared" si="7"/>
        <v>1.1578705193155749E-4</v>
      </c>
      <c r="AN45" s="79">
        <f t="shared" si="8"/>
        <v>1.15787051931557E-4</v>
      </c>
    </row>
    <row r="46" spans="1:40" ht="15.75" customHeight="1" x14ac:dyDescent="0.25">
      <c r="A46" s="126">
        <v>1</v>
      </c>
      <c r="B46" s="77">
        <v>39</v>
      </c>
      <c r="C46" s="77">
        <v>12</v>
      </c>
      <c r="D46" s="78" t="s">
        <v>597</v>
      </c>
      <c r="E46" s="78" t="s">
        <v>163</v>
      </c>
      <c r="F46" s="124">
        <v>3036</v>
      </c>
      <c r="G46" s="34">
        <v>10</v>
      </c>
      <c r="H46" s="34">
        <v>2415501.6</v>
      </c>
      <c r="I46" s="33">
        <v>217395.80119999999</v>
      </c>
      <c r="J46" s="28">
        <v>2417916.3786800001</v>
      </c>
      <c r="K46" s="34">
        <v>2566275.75</v>
      </c>
      <c r="L46" s="33">
        <v>230965.4999</v>
      </c>
      <c r="M46" s="28">
        <v>2568841.2751099998</v>
      </c>
      <c r="N46" s="34">
        <v>1632695.34</v>
      </c>
      <c r="O46" s="33">
        <v>146943.1502</v>
      </c>
      <c r="P46" s="28">
        <v>1634327.4087800002</v>
      </c>
      <c r="Q46" s="34">
        <v>2176456.12</v>
      </c>
      <c r="R46" s="33">
        <v>198817.2211</v>
      </c>
      <c r="S46" s="28">
        <f t="shared" si="2"/>
        <v>2175402.7887900001</v>
      </c>
      <c r="T46" s="34">
        <v>1206886.3600000001</v>
      </c>
      <c r="U46" s="33">
        <v>111421.068925</v>
      </c>
      <c r="V46" s="32">
        <f t="shared" si="3"/>
        <v>1205011.8201825002</v>
      </c>
      <c r="W46" s="34">
        <v>2294104.46</v>
      </c>
      <c r="X46" s="33">
        <v>208555.46287300001</v>
      </c>
      <c r="Y46" s="32">
        <f t="shared" si="0"/>
        <v>2294103.8968397002</v>
      </c>
      <c r="Z46" s="34">
        <v>2956653.93</v>
      </c>
      <c r="AA46" s="33">
        <v>268787.18264100002</v>
      </c>
      <c r="AB46" s="32">
        <f t="shared" si="4"/>
        <v>2956653.4220949006</v>
      </c>
      <c r="AC46" s="34"/>
      <c r="AD46" s="33"/>
      <c r="AE46" s="32"/>
      <c r="AF46" s="34"/>
      <c r="AG46" s="33"/>
      <c r="AH46" s="32"/>
      <c r="AI46" s="147">
        <f t="shared" si="5"/>
        <v>2053099.87</v>
      </c>
      <c r="AJ46" s="30">
        <f t="shared" si="6"/>
        <v>676.25</v>
      </c>
      <c r="AK46" s="29">
        <f t="shared" si="10"/>
        <v>2144.19</v>
      </c>
      <c r="AL46" s="28">
        <f t="shared" si="1"/>
        <v>4456665.84</v>
      </c>
      <c r="AM46" s="27">
        <f t="shared" si="7"/>
        <v>1.914444657364528E-3</v>
      </c>
      <c r="AN46" s="79">
        <f t="shared" si="8"/>
        <v>1.91444465736453E-3</v>
      </c>
    </row>
    <row r="47" spans="1:40" ht="15.75" customHeight="1" x14ac:dyDescent="0.25">
      <c r="A47" s="126">
        <v>1</v>
      </c>
      <c r="B47" s="77">
        <v>40</v>
      </c>
      <c r="C47" s="77">
        <v>18</v>
      </c>
      <c r="D47" s="78" t="s">
        <v>597</v>
      </c>
      <c r="E47" s="78" t="s">
        <v>164</v>
      </c>
      <c r="F47" s="124">
        <v>1626</v>
      </c>
      <c r="G47" s="34">
        <v>10</v>
      </c>
      <c r="H47" s="34">
        <v>2820491.85</v>
      </c>
      <c r="I47" s="33">
        <v>0</v>
      </c>
      <c r="J47" s="28">
        <v>3102541.0350000001</v>
      </c>
      <c r="K47" s="34">
        <v>3015997.1</v>
      </c>
      <c r="L47" s="33">
        <v>0</v>
      </c>
      <c r="M47" s="28">
        <v>3317596.8100000005</v>
      </c>
      <c r="N47" s="34">
        <v>2621377.33</v>
      </c>
      <c r="O47" s="33">
        <v>0</v>
      </c>
      <c r="P47" s="28">
        <v>2883515.0630000001</v>
      </c>
      <c r="Q47" s="34">
        <v>3070495.96</v>
      </c>
      <c r="R47" s="33">
        <v>0</v>
      </c>
      <c r="S47" s="28">
        <f t="shared" si="2"/>
        <v>3377545.5560000003</v>
      </c>
      <c r="T47" s="34">
        <v>2867583.35</v>
      </c>
      <c r="U47" s="33">
        <v>0</v>
      </c>
      <c r="V47" s="32">
        <f t="shared" si="3"/>
        <v>3154341.6850000005</v>
      </c>
      <c r="W47" s="34">
        <v>3439600.8</v>
      </c>
      <c r="X47" s="33">
        <v>0</v>
      </c>
      <c r="Y47" s="32">
        <f t="shared" si="0"/>
        <v>3783560.88</v>
      </c>
      <c r="Z47" s="34">
        <v>4087386.95</v>
      </c>
      <c r="AA47" s="33">
        <v>0</v>
      </c>
      <c r="AB47" s="32">
        <f t="shared" si="4"/>
        <v>4496125.6450000005</v>
      </c>
      <c r="AC47" s="34"/>
      <c r="AD47" s="33"/>
      <c r="AE47" s="32"/>
      <c r="AF47" s="34"/>
      <c r="AG47" s="33"/>
      <c r="AH47" s="32"/>
      <c r="AI47" s="147">
        <f t="shared" si="5"/>
        <v>3539017.77</v>
      </c>
      <c r="AJ47" s="30">
        <f t="shared" si="6"/>
        <v>2176.52</v>
      </c>
      <c r="AK47" s="29">
        <f t="shared" si="10"/>
        <v>2144.19</v>
      </c>
      <c r="AL47" s="28">
        <f t="shared" si="1"/>
        <v>0</v>
      </c>
      <c r="AM47" s="27">
        <f t="shared" si="7"/>
        <v>0</v>
      </c>
      <c r="AN47" s="79">
        <f t="shared" si="8"/>
        <v>0</v>
      </c>
    </row>
    <row r="48" spans="1:40" ht="15.75" customHeight="1" x14ac:dyDescent="0.25">
      <c r="A48" s="126">
        <v>1</v>
      </c>
      <c r="B48" s="77">
        <v>41</v>
      </c>
      <c r="C48" s="77">
        <v>2</v>
      </c>
      <c r="D48" s="78" t="s">
        <v>597</v>
      </c>
      <c r="E48" s="78" t="s">
        <v>165</v>
      </c>
      <c r="F48" s="124">
        <v>2503</v>
      </c>
      <c r="G48" s="34">
        <v>10</v>
      </c>
      <c r="H48" s="34">
        <v>2304506.36</v>
      </c>
      <c r="I48" s="33">
        <v>0</v>
      </c>
      <c r="J48" s="28">
        <v>2534956.9960000003</v>
      </c>
      <c r="K48" s="34">
        <v>1938359.83</v>
      </c>
      <c r="L48" s="33">
        <v>0</v>
      </c>
      <c r="M48" s="28">
        <v>2132195.8130000001</v>
      </c>
      <c r="N48" s="34">
        <v>1906750.86</v>
      </c>
      <c r="O48" s="33">
        <v>0</v>
      </c>
      <c r="P48" s="28">
        <v>2097425.9460000005</v>
      </c>
      <c r="Q48" s="34">
        <v>2109571.4900000002</v>
      </c>
      <c r="R48" s="33">
        <v>0</v>
      </c>
      <c r="S48" s="28">
        <f t="shared" si="2"/>
        <v>2320528.6390000004</v>
      </c>
      <c r="T48" s="34">
        <v>1870415.32</v>
      </c>
      <c r="U48" s="33">
        <v>0</v>
      </c>
      <c r="V48" s="32">
        <f t="shared" si="3"/>
        <v>2057456.8520000002</v>
      </c>
      <c r="W48" s="34">
        <v>2825268.99</v>
      </c>
      <c r="X48" s="33">
        <v>0</v>
      </c>
      <c r="Y48" s="32">
        <f t="shared" si="0"/>
        <v>3107795.8890000004</v>
      </c>
      <c r="Z48" s="34">
        <v>3897306.01</v>
      </c>
      <c r="AA48" s="33">
        <v>0</v>
      </c>
      <c r="AB48" s="32">
        <f t="shared" si="4"/>
        <v>4287036.6110000005</v>
      </c>
      <c r="AC48" s="34"/>
      <c r="AD48" s="33"/>
      <c r="AE48" s="32"/>
      <c r="AF48" s="34"/>
      <c r="AG48" s="33"/>
      <c r="AH48" s="32"/>
      <c r="AI48" s="147">
        <f t="shared" si="5"/>
        <v>2774048.79</v>
      </c>
      <c r="AJ48" s="30">
        <f t="shared" si="6"/>
        <v>1108.29</v>
      </c>
      <c r="AK48" s="29">
        <f t="shared" si="10"/>
        <v>2144.19</v>
      </c>
      <c r="AL48" s="28">
        <f t="shared" si="1"/>
        <v>2592857.7000000002</v>
      </c>
      <c r="AM48" s="27">
        <f t="shared" si="7"/>
        <v>1.1138108059435478E-3</v>
      </c>
      <c r="AN48" s="79">
        <f t="shared" si="8"/>
        <v>1.11381080594355E-3</v>
      </c>
    </row>
    <row r="49" spans="1:40" ht="15.75" customHeight="1" x14ac:dyDescent="0.25">
      <c r="A49" s="126">
        <v>1</v>
      </c>
      <c r="B49" s="77">
        <v>42</v>
      </c>
      <c r="C49" s="77">
        <v>18</v>
      </c>
      <c r="D49" s="78" t="s">
        <v>598</v>
      </c>
      <c r="E49" s="78" t="s">
        <v>6</v>
      </c>
      <c r="F49" s="124">
        <v>5182</v>
      </c>
      <c r="G49" s="34">
        <v>12</v>
      </c>
      <c r="H49" s="34">
        <v>12315029.73</v>
      </c>
      <c r="I49" s="33">
        <v>690110.72849999997</v>
      </c>
      <c r="J49" s="28">
        <v>13019909.281680003</v>
      </c>
      <c r="K49" s="34">
        <v>12265353.41</v>
      </c>
      <c r="L49" s="33">
        <v>687326.96329999994</v>
      </c>
      <c r="M49" s="28">
        <v>12967389.620304</v>
      </c>
      <c r="N49" s="34">
        <v>11001588.49</v>
      </c>
      <c r="O49" s="33">
        <v>616506.20220000006</v>
      </c>
      <c r="P49" s="28">
        <v>11631292.162336003</v>
      </c>
      <c r="Q49" s="34">
        <v>11328517.300000001</v>
      </c>
      <c r="R49" s="33">
        <v>640628.64720000001</v>
      </c>
      <c r="S49" s="28">
        <f t="shared" si="2"/>
        <v>11970435.291136002</v>
      </c>
      <c r="T49" s="34">
        <v>10685127.300000001</v>
      </c>
      <c r="U49" s="33">
        <v>604901.38189199998</v>
      </c>
      <c r="V49" s="32">
        <f t="shared" si="3"/>
        <v>11289853.028280962</v>
      </c>
      <c r="W49" s="34">
        <v>12135890.6</v>
      </c>
      <c r="X49" s="33">
        <v>686936.35473200004</v>
      </c>
      <c r="Y49" s="32">
        <f t="shared" si="0"/>
        <v>12822828.754700162</v>
      </c>
      <c r="Z49" s="34">
        <v>13064023.199999999</v>
      </c>
      <c r="AA49" s="33">
        <v>739472.02568099997</v>
      </c>
      <c r="AB49" s="32">
        <f t="shared" si="4"/>
        <v>13803497.31523728</v>
      </c>
      <c r="AC49" s="34"/>
      <c r="AD49" s="33"/>
      <c r="AE49" s="32"/>
      <c r="AF49" s="34"/>
      <c r="AG49" s="33"/>
      <c r="AH49" s="32"/>
      <c r="AI49" s="147">
        <f t="shared" si="5"/>
        <v>12303581.310000001</v>
      </c>
      <c r="AJ49" s="30">
        <f t="shared" si="6"/>
        <v>2374.29</v>
      </c>
      <c r="AK49" s="29">
        <f>+$AL$601</f>
        <v>2628.54</v>
      </c>
      <c r="AL49" s="28">
        <f t="shared" si="1"/>
        <v>1317523.5</v>
      </c>
      <c r="AM49" s="27">
        <f t="shared" si="7"/>
        <v>5.6596700674493774E-4</v>
      </c>
      <c r="AN49" s="79">
        <f t="shared" si="8"/>
        <v>5.6596700674493795E-4</v>
      </c>
    </row>
    <row r="50" spans="1:40" ht="15.75" customHeight="1" x14ac:dyDescent="0.25">
      <c r="A50" s="126">
        <v>1</v>
      </c>
      <c r="B50" s="77">
        <v>43</v>
      </c>
      <c r="C50" s="77">
        <v>18</v>
      </c>
      <c r="D50" s="78" t="s">
        <v>598</v>
      </c>
      <c r="E50" s="78" t="s">
        <v>7</v>
      </c>
      <c r="F50" s="124">
        <v>6133</v>
      </c>
      <c r="G50" s="34">
        <v>12</v>
      </c>
      <c r="H50" s="34">
        <v>17099725.899999999</v>
      </c>
      <c r="I50" s="33">
        <v>0</v>
      </c>
      <c r="J50" s="28">
        <v>19151693.008000001</v>
      </c>
      <c r="K50" s="34">
        <v>18425747.870000001</v>
      </c>
      <c r="L50" s="33">
        <v>0</v>
      </c>
      <c r="M50" s="28">
        <v>20636837.614400003</v>
      </c>
      <c r="N50" s="34">
        <v>17911865.27</v>
      </c>
      <c r="O50" s="33">
        <v>1003743.5812</v>
      </c>
      <c r="P50" s="28">
        <v>18937096.291456003</v>
      </c>
      <c r="Q50" s="34">
        <v>18451663.77</v>
      </c>
      <c r="R50" s="33">
        <v>1038824.0302</v>
      </c>
      <c r="S50" s="28">
        <f t="shared" si="2"/>
        <v>19502380.508576002</v>
      </c>
      <c r="T50" s="34">
        <v>16282822.109999999</v>
      </c>
      <c r="U50" s="33">
        <v>917344.52204800001</v>
      </c>
      <c r="V50" s="32">
        <f t="shared" si="3"/>
        <v>17209334.898506239</v>
      </c>
      <c r="W50" s="34">
        <v>19097450.780000001</v>
      </c>
      <c r="X50" s="33">
        <v>1080986.2048249999</v>
      </c>
      <c r="Y50" s="32">
        <f t="shared" si="0"/>
        <v>20178440.324196003</v>
      </c>
      <c r="Z50" s="34">
        <v>21553550.370000001</v>
      </c>
      <c r="AA50" s="33">
        <v>1220010.4514059999</v>
      </c>
      <c r="AB50" s="32">
        <f t="shared" si="4"/>
        <v>22773564.708825286</v>
      </c>
      <c r="AC50" s="34"/>
      <c r="AD50" s="33"/>
      <c r="AE50" s="32"/>
      <c r="AF50" s="34"/>
      <c r="AG50" s="33"/>
      <c r="AH50" s="32"/>
      <c r="AI50" s="147">
        <f t="shared" si="5"/>
        <v>19720163.350000001</v>
      </c>
      <c r="AJ50" s="30">
        <f t="shared" si="6"/>
        <v>3215.42</v>
      </c>
      <c r="AK50" s="29">
        <f>+$AL$601</f>
        <v>2628.54</v>
      </c>
      <c r="AL50" s="28">
        <f t="shared" si="1"/>
        <v>0</v>
      </c>
      <c r="AM50" s="27">
        <f t="shared" si="7"/>
        <v>0</v>
      </c>
      <c r="AN50" s="79">
        <f t="shared" si="8"/>
        <v>0</v>
      </c>
    </row>
    <row r="51" spans="1:40" ht="15.75" customHeight="1" x14ac:dyDescent="0.25">
      <c r="A51" s="126">
        <v>1</v>
      </c>
      <c r="B51" s="77">
        <v>44</v>
      </c>
      <c r="C51" s="77">
        <v>16</v>
      </c>
      <c r="D51" s="78" t="s">
        <v>597</v>
      </c>
      <c r="E51" s="78" t="s">
        <v>167</v>
      </c>
      <c r="F51" s="124">
        <v>4595</v>
      </c>
      <c r="G51" s="34">
        <v>10</v>
      </c>
      <c r="H51" s="34">
        <v>3599109.23</v>
      </c>
      <c r="I51" s="33">
        <v>169672.96660000001</v>
      </c>
      <c r="J51" s="28">
        <v>3772379.8897400005</v>
      </c>
      <c r="K51" s="34">
        <v>3763608.57</v>
      </c>
      <c r="L51" s="33">
        <v>177427.91459999999</v>
      </c>
      <c r="M51" s="28">
        <v>3944798.7209400004</v>
      </c>
      <c r="N51" s="34">
        <v>2851263.64</v>
      </c>
      <c r="O51" s="33">
        <v>134415.7714</v>
      </c>
      <c r="P51" s="28">
        <v>2988532.6554600005</v>
      </c>
      <c r="Q51" s="34">
        <v>3312631.47</v>
      </c>
      <c r="R51" s="33">
        <v>157178.45250000001</v>
      </c>
      <c r="S51" s="28">
        <f t="shared" si="2"/>
        <v>3470998.3192500002</v>
      </c>
      <c r="T51" s="34">
        <v>3731889.46</v>
      </c>
      <c r="U51" s="33">
        <v>177543.695205</v>
      </c>
      <c r="V51" s="32">
        <f t="shared" si="3"/>
        <v>3909780.3412744999</v>
      </c>
      <c r="W51" s="34">
        <v>4240450.59</v>
      </c>
      <c r="X51" s="33">
        <v>201926.12192000001</v>
      </c>
      <c r="Y51" s="32">
        <f t="shared" si="0"/>
        <v>4442376.9148880001</v>
      </c>
      <c r="Z51" s="34">
        <v>4888912.21</v>
      </c>
      <c r="AA51" s="33">
        <v>232805.195656</v>
      </c>
      <c r="AB51" s="32">
        <f t="shared" si="4"/>
        <v>5121717.7157784011</v>
      </c>
      <c r="AC51" s="34"/>
      <c r="AD51" s="33"/>
      <c r="AE51" s="32"/>
      <c r="AF51" s="34"/>
      <c r="AG51" s="33"/>
      <c r="AH51" s="32"/>
      <c r="AI51" s="147">
        <f t="shared" si="5"/>
        <v>3986681.19</v>
      </c>
      <c r="AJ51" s="30">
        <f t="shared" si="6"/>
        <v>867.61</v>
      </c>
      <c r="AK51" s="29">
        <f t="shared" ref="AK51:AK57" si="11">+$AL$600</f>
        <v>2144.19</v>
      </c>
      <c r="AL51" s="28">
        <f t="shared" si="1"/>
        <v>5865885.0999999996</v>
      </c>
      <c r="AM51" s="27">
        <f t="shared" si="7"/>
        <v>2.5198013029420195E-3</v>
      </c>
      <c r="AN51" s="79">
        <f t="shared" si="8"/>
        <v>2.5198013029420199E-3</v>
      </c>
    </row>
    <row r="52" spans="1:40" ht="15.75" customHeight="1" x14ac:dyDescent="0.25">
      <c r="A52" s="126">
        <v>1</v>
      </c>
      <c r="B52" s="77">
        <v>46</v>
      </c>
      <c r="C52" s="77">
        <v>12</v>
      </c>
      <c r="D52" s="78" t="s">
        <v>597</v>
      </c>
      <c r="E52" s="78" t="s">
        <v>168</v>
      </c>
      <c r="F52" s="124">
        <v>3640</v>
      </c>
      <c r="G52" s="34">
        <v>10</v>
      </c>
      <c r="H52" s="34">
        <v>2316239.34</v>
      </c>
      <c r="I52" s="33">
        <v>301609.554</v>
      </c>
      <c r="J52" s="28">
        <v>2216092.7645999999</v>
      </c>
      <c r="K52" s="34">
        <v>2446457.88</v>
      </c>
      <c r="L52" s="33">
        <v>302781.223</v>
      </c>
      <c r="M52" s="28">
        <v>2358044.3226999999</v>
      </c>
      <c r="N52" s="34">
        <v>1863896.09</v>
      </c>
      <c r="O52" s="33">
        <v>167751.2438</v>
      </c>
      <c r="P52" s="28">
        <v>1865759.3308200003</v>
      </c>
      <c r="Q52" s="34">
        <v>2399114.9700000002</v>
      </c>
      <c r="R52" s="33">
        <v>219035.42180000001</v>
      </c>
      <c r="S52" s="28">
        <f t="shared" si="2"/>
        <v>2398087.5030200002</v>
      </c>
      <c r="T52" s="34">
        <v>1843938.17</v>
      </c>
      <c r="U52" s="33">
        <v>169347.593601</v>
      </c>
      <c r="V52" s="32">
        <f t="shared" si="3"/>
        <v>1842049.6340389</v>
      </c>
      <c r="W52" s="34">
        <v>3053532.26</v>
      </c>
      <c r="X52" s="33">
        <v>277594.28954799997</v>
      </c>
      <c r="Y52" s="32">
        <f t="shared" si="0"/>
        <v>3053531.7674972001</v>
      </c>
      <c r="Z52" s="34">
        <v>3711151.22</v>
      </c>
      <c r="AA52" s="33">
        <v>337377.82976499997</v>
      </c>
      <c r="AB52" s="32">
        <f t="shared" si="4"/>
        <v>3711150.7292585005</v>
      </c>
      <c r="AC52" s="34"/>
      <c r="AD52" s="33"/>
      <c r="AE52" s="32"/>
      <c r="AF52" s="34"/>
      <c r="AG52" s="33"/>
      <c r="AH52" s="32"/>
      <c r="AI52" s="147">
        <f t="shared" si="5"/>
        <v>2574115.79</v>
      </c>
      <c r="AJ52" s="30">
        <f t="shared" si="6"/>
        <v>707.17</v>
      </c>
      <c r="AK52" s="29">
        <f t="shared" si="11"/>
        <v>2144.19</v>
      </c>
      <c r="AL52" s="28">
        <f t="shared" si="1"/>
        <v>5230752.8</v>
      </c>
      <c r="AM52" s="27">
        <f t="shared" si="7"/>
        <v>2.2469682743713505E-3</v>
      </c>
      <c r="AN52" s="79">
        <f t="shared" si="8"/>
        <v>2.2469682743713501E-3</v>
      </c>
    </row>
    <row r="53" spans="1:40" ht="15.75" customHeight="1" x14ac:dyDescent="0.25">
      <c r="A53" s="126">
        <v>1</v>
      </c>
      <c r="B53" s="77">
        <v>47</v>
      </c>
      <c r="C53" s="77">
        <v>18</v>
      </c>
      <c r="D53" s="78" t="s">
        <v>597</v>
      </c>
      <c r="E53" s="78" t="s">
        <v>169</v>
      </c>
      <c r="F53" s="124">
        <v>1677</v>
      </c>
      <c r="G53" s="34">
        <v>10</v>
      </c>
      <c r="H53" s="34">
        <v>1951082.53</v>
      </c>
      <c r="I53" s="33">
        <v>51219.056100000002</v>
      </c>
      <c r="J53" s="28">
        <v>2089849.8212900003</v>
      </c>
      <c r="K53" s="34">
        <v>2272980.34</v>
      </c>
      <c r="L53" s="33">
        <v>56700.927199999998</v>
      </c>
      <c r="M53" s="28">
        <v>2437907.3540800004</v>
      </c>
      <c r="N53" s="34">
        <v>2198641.2599999998</v>
      </c>
      <c r="O53" s="33">
        <v>42679.739600000001</v>
      </c>
      <c r="P53" s="28">
        <v>2371557.6724399999</v>
      </c>
      <c r="Q53" s="34">
        <v>2603518.79</v>
      </c>
      <c r="R53" s="33">
        <v>51181.809800000003</v>
      </c>
      <c r="S53" s="28">
        <f t="shared" si="2"/>
        <v>2807570.6782200001</v>
      </c>
      <c r="T53" s="34">
        <v>2712604.46</v>
      </c>
      <c r="U53" s="33">
        <v>53360.675554000001</v>
      </c>
      <c r="V53" s="32">
        <f t="shared" si="3"/>
        <v>2925168.1628906005</v>
      </c>
      <c r="W53" s="34">
        <v>2987370.5</v>
      </c>
      <c r="X53" s="33">
        <v>58575.953170000001</v>
      </c>
      <c r="Y53" s="32">
        <f t="shared" si="0"/>
        <v>3221674.0015130001</v>
      </c>
      <c r="Z53" s="34">
        <v>3615606.12</v>
      </c>
      <c r="AA53" s="33">
        <v>70894.291962999996</v>
      </c>
      <c r="AB53" s="32">
        <f t="shared" si="4"/>
        <v>3899183.0108407005</v>
      </c>
      <c r="AC53" s="34"/>
      <c r="AD53" s="33"/>
      <c r="AE53" s="32"/>
      <c r="AF53" s="34"/>
      <c r="AG53" s="33"/>
      <c r="AH53" s="32"/>
      <c r="AI53" s="147">
        <f t="shared" si="5"/>
        <v>3045030.71</v>
      </c>
      <c r="AJ53" s="30">
        <f t="shared" si="6"/>
        <v>1815.76</v>
      </c>
      <c r="AK53" s="29">
        <f t="shared" si="11"/>
        <v>2144.19</v>
      </c>
      <c r="AL53" s="28">
        <f t="shared" si="1"/>
        <v>550777.1100000001</v>
      </c>
      <c r="AM53" s="27">
        <f t="shared" si="7"/>
        <v>2.3659666968393913E-4</v>
      </c>
      <c r="AN53" s="79">
        <f t="shared" si="8"/>
        <v>2.36596669683939E-4</v>
      </c>
    </row>
    <row r="54" spans="1:40" ht="15.75" customHeight="1" x14ac:dyDescent="0.25">
      <c r="A54" s="126">
        <v>1</v>
      </c>
      <c r="B54" s="77">
        <v>48</v>
      </c>
      <c r="C54" s="77">
        <v>5</v>
      </c>
      <c r="D54" s="78" t="s">
        <v>597</v>
      </c>
      <c r="E54" s="78" t="s">
        <v>170</v>
      </c>
      <c r="F54" s="124">
        <v>5806</v>
      </c>
      <c r="G54" s="34">
        <v>10</v>
      </c>
      <c r="H54" s="34">
        <v>3745002.75</v>
      </c>
      <c r="I54" s="33">
        <v>447326.53100000002</v>
      </c>
      <c r="J54" s="28">
        <v>3627443.8409000002</v>
      </c>
      <c r="K54" s="34">
        <v>4423240.7699999996</v>
      </c>
      <c r="L54" s="33">
        <v>502004.978</v>
      </c>
      <c r="M54" s="28">
        <v>4313359.3711999999</v>
      </c>
      <c r="N54" s="34">
        <v>3344015.22</v>
      </c>
      <c r="O54" s="33">
        <v>300962.2683</v>
      </c>
      <c r="P54" s="28">
        <v>3347358.2468700004</v>
      </c>
      <c r="Q54" s="34">
        <v>4436254.4800000004</v>
      </c>
      <c r="R54" s="33">
        <v>403160.24810000003</v>
      </c>
      <c r="S54" s="28">
        <f t="shared" si="2"/>
        <v>4436403.6550900005</v>
      </c>
      <c r="T54" s="34">
        <v>4346825.21</v>
      </c>
      <c r="U54" s="33">
        <v>395567.40691800002</v>
      </c>
      <c r="V54" s="32">
        <f t="shared" si="3"/>
        <v>4346383.5833902005</v>
      </c>
      <c r="W54" s="34">
        <v>6230831.7800000003</v>
      </c>
      <c r="X54" s="33">
        <v>566439.61641699995</v>
      </c>
      <c r="Y54" s="32">
        <f t="shared" si="0"/>
        <v>6230831.3799413005</v>
      </c>
      <c r="Z54" s="34">
        <v>7738036.6900000004</v>
      </c>
      <c r="AA54" s="33">
        <v>703458.22368399997</v>
      </c>
      <c r="AB54" s="32">
        <f t="shared" si="4"/>
        <v>7738036.3129476011</v>
      </c>
      <c r="AC54" s="34"/>
      <c r="AD54" s="33"/>
      <c r="AE54" s="32"/>
      <c r="AF54" s="34"/>
      <c r="AG54" s="33"/>
      <c r="AH54" s="32"/>
      <c r="AI54" s="147">
        <f t="shared" si="5"/>
        <v>5219802.6399999997</v>
      </c>
      <c r="AJ54" s="30">
        <f t="shared" si="6"/>
        <v>899.04</v>
      </c>
      <c r="AK54" s="29">
        <f t="shared" si="11"/>
        <v>2144.19</v>
      </c>
      <c r="AL54" s="28">
        <f t="shared" si="1"/>
        <v>7229340.9000000004</v>
      </c>
      <c r="AM54" s="27">
        <f t="shared" si="7"/>
        <v>3.1054993933024759E-3</v>
      </c>
      <c r="AN54" s="79">
        <f t="shared" si="8"/>
        <v>3.1054993933024798E-3</v>
      </c>
    </row>
    <row r="55" spans="1:40" ht="15.75" customHeight="1" x14ac:dyDescent="0.25">
      <c r="A55" s="126">
        <v>1</v>
      </c>
      <c r="B55" s="77">
        <v>49</v>
      </c>
      <c r="C55" s="77">
        <v>4</v>
      </c>
      <c r="D55" s="78" t="s">
        <v>597</v>
      </c>
      <c r="E55" s="78" t="s">
        <v>171</v>
      </c>
      <c r="F55" s="124">
        <v>2027</v>
      </c>
      <c r="G55" s="34">
        <v>10</v>
      </c>
      <c r="H55" s="34">
        <v>479161.84</v>
      </c>
      <c r="I55" s="33">
        <v>0</v>
      </c>
      <c r="J55" s="28">
        <v>527078.02400000009</v>
      </c>
      <c r="K55" s="34">
        <v>576776.71</v>
      </c>
      <c r="L55" s="33">
        <v>0</v>
      </c>
      <c r="M55" s="28">
        <v>634454.38100000005</v>
      </c>
      <c r="N55" s="34">
        <v>415304.03</v>
      </c>
      <c r="O55" s="33">
        <v>0</v>
      </c>
      <c r="P55" s="28">
        <v>456834.43300000008</v>
      </c>
      <c r="Q55" s="34">
        <v>723310.56</v>
      </c>
      <c r="R55" s="33">
        <v>0</v>
      </c>
      <c r="S55" s="28">
        <f t="shared" si="2"/>
        <v>795641.61600000015</v>
      </c>
      <c r="T55" s="34">
        <v>403504.57</v>
      </c>
      <c r="U55" s="33">
        <v>0</v>
      </c>
      <c r="V55" s="32">
        <f t="shared" si="3"/>
        <v>443855.02700000006</v>
      </c>
      <c r="W55" s="34">
        <v>938039.77</v>
      </c>
      <c r="X55" s="33">
        <v>0</v>
      </c>
      <c r="Y55" s="32">
        <f t="shared" si="0"/>
        <v>1031843.7470000001</v>
      </c>
      <c r="Z55" s="34">
        <v>1063099.23</v>
      </c>
      <c r="AA55" s="33">
        <v>0</v>
      </c>
      <c r="AB55" s="32">
        <f t="shared" si="4"/>
        <v>1169409.1530000002</v>
      </c>
      <c r="AC55" s="34"/>
      <c r="AD55" s="33"/>
      <c r="AE55" s="32"/>
      <c r="AF55" s="34"/>
      <c r="AG55" s="33"/>
      <c r="AH55" s="32"/>
      <c r="AI55" s="147">
        <f t="shared" si="5"/>
        <v>779516.8</v>
      </c>
      <c r="AJ55" s="30">
        <f t="shared" si="6"/>
        <v>384.57</v>
      </c>
      <c r="AK55" s="29">
        <f t="shared" si="11"/>
        <v>2144.19</v>
      </c>
      <c r="AL55" s="28">
        <f t="shared" si="1"/>
        <v>3566749.74</v>
      </c>
      <c r="AM55" s="27">
        <f t="shared" si="7"/>
        <v>1.5321644541111299E-3</v>
      </c>
      <c r="AN55" s="79">
        <f t="shared" si="8"/>
        <v>1.5321644541111299E-3</v>
      </c>
    </row>
    <row r="56" spans="1:40" ht="15.75" customHeight="1" x14ac:dyDescent="0.25">
      <c r="A56" s="126">
        <v>1</v>
      </c>
      <c r="B56" s="77">
        <v>50</v>
      </c>
      <c r="C56" s="77">
        <v>17</v>
      </c>
      <c r="D56" s="78" t="s">
        <v>597</v>
      </c>
      <c r="E56" s="78" t="s">
        <v>172</v>
      </c>
      <c r="F56" s="124">
        <v>2335</v>
      </c>
      <c r="G56" s="34">
        <v>10</v>
      </c>
      <c r="H56" s="34">
        <v>1300850.8600000001</v>
      </c>
      <c r="I56" s="33">
        <v>56241.71</v>
      </c>
      <c r="J56" s="28">
        <v>1369070.0650000002</v>
      </c>
      <c r="K56" s="34">
        <v>1100566.08</v>
      </c>
      <c r="L56" s="33">
        <v>49783.649100000002</v>
      </c>
      <c r="M56" s="28">
        <v>1155860.67399</v>
      </c>
      <c r="N56" s="34">
        <v>770909.55</v>
      </c>
      <c r="O56" s="33">
        <v>22229.1908</v>
      </c>
      <c r="P56" s="28">
        <v>823548.39512000012</v>
      </c>
      <c r="Q56" s="34">
        <v>862635.55</v>
      </c>
      <c r="R56" s="33">
        <v>27459.3655</v>
      </c>
      <c r="S56" s="28">
        <f t="shared" si="2"/>
        <v>918693.80295000016</v>
      </c>
      <c r="T56" s="34">
        <v>994087.28</v>
      </c>
      <c r="U56" s="33">
        <v>32001.977449000002</v>
      </c>
      <c r="V56" s="32">
        <f t="shared" si="3"/>
        <v>1058293.8328061001</v>
      </c>
      <c r="W56" s="34">
        <v>1374354.34</v>
      </c>
      <c r="X56" s="33">
        <v>40029.801874999997</v>
      </c>
      <c r="Y56" s="32">
        <f t="shared" si="0"/>
        <v>1467756.9919375004</v>
      </c>
      <c r="Z56" s="34">
        <v>1504416.85</v>
      </c>
      <c r="AA56" s="33">
        <v>43818.049991</v>
      </c>
      <c r="AB56" s="32">
        <f t="shared" si="4"/>
        <v>1606658.6800099004</v>
      </c>
      <c r="AC56" s="34"/>
      <c r="AD56" s="33"/>
      <c r="AE56" s="32"/>
      <c r="AF56" s="34"/>
      <c r="AG56" s="33"/>
      <c r="AH56" s="32"/>
      <c r="AI56" s="147">
        <f t="shared" si="5"/>
        <v>1174990.3400000001</v>
      </c>
      <c r="AJ56" s="30">
        <f t="shared" si="6"/>
        <v>503.21</v>
      </c>
      <c r="AK56" s="29">
        <f t="shared" si="11"/>
        <v>2144.19</v>
      </c>
      <c r="AL56" s="28">
        <f t="shared" si="1"/>
        <v>3831688.3</v>
      </c>
      <c r="AM56" s="27">
        <f t="shared" si="7"/>
        <v>1.645973796999142E-3</v>
      </c>
      <c r="AN56" s="79">
        <f t="shared" si="8"/>
        <v>1.6459737969991401E-3</v>
      </c>
    </row>
    <row r="57" spans="1:40" ht="15.75" customHeight="1" x14ac:dyDescent="0.25">
      <c r="A57" s="126">
        <v>1</v>
      </c>
      <c r="B57" s="77">
        <v>51</v>
      </c>
      <c r="C57" s="77">
        <v>15</v>
      </c>
      <c r="D57" s="78" t="s">
        <v>597</v>
      </c>
      <c r="E57" s="78" t="s">
        <v>173</v>
      </c>
      <c r="F57" s="124">
        <v>239</v>
      </c>
      <c r="G57" s="34">
        <v>10</v>
      </c>
      <c r="H57" s="34">
        <v>86735.96</v>
      </c>
      <c r="I57" s="33">
        <v>6747.6896999999999</v>
      </c>
      <c r="J57" s="28">
        <v>87987.097330000004</v>
      </c>
      <c r="K57" s="34">
        <v>69493.64</v>
      </c>
      <c r="L57" s="33">
        <v>6551.5128999999997</v>
      </c>
      <c r="M57" s="28">
        <v>69236.339810000005</v>
      </c>
      <c r="N57" s="34">
        <v>-11188.86</v>
      </c>
      <c r="O57" s="33">
        <v>-527.45699999999999</v>
      </c>
      <c r="P57" s="28">
        <v>-11727.543300000001</v>
      </c>
      <c r="Q57" s="34">
        <v>84217.8</v>
      </c>
      <c r="R57" s="33">
        <v>4321.4763999999996</v>
      </c>
      <c r="S57" s="28">
        <f t="shared" si="2"/>
        <v>87885.955960000007</v>
      </c>
      <c r="T57" s="34">
        <v>20453.189999999999</v>
      </c>
      <c r="U57" s="33">
        <v>1196.52836</v>
      </c>
      <c r="V57" s="32">
        <f t="shared" si="3"/>
        <v>21182.327804</v>
      </c>
      <c r="W57" s="34">
        <v>60118.82</v>
      </c>
      <c r="X57" s="33">
        <v>2862.8494449999998</v>
      </c>
      <c r="Y57" s="32">
        <f t="shared" si="0"/>
        <v>62981.567610500002</v>
      </c>
      <c r="Z57" s="34">
        <v>147031.54999999999</v>
      </c>
      <c r="AA57" s="33">
        <v>7001.5576140000003</v>
      </c>
      <c r="AB57" s="32">
        <f t="shared" si="4"/>
        <v>154032.99162460002</v>
      </c>
      <c r="AC57" s="34"/>
      <c r="AD57" s="33"/>
      <c r="AE57" s="32"/>
      <c r="AF57" s="34"/>
      <c r="AG57" s="33"/>
      <c r="AH57" s="32"/>
      <c r="AI57" s="147">
        <f t="shared" si="5"/>
        <v>62871.06</v>
      </c>
      <c r="AJ57" s="30">
        <f t="shared" si="6"/>
        <v>263.06</v>
      </c>
      <c r="AK57" s="29">
        <f t="shared" si="11"/>
        <v>2144.19</v>
      </c>
      <c r="AL57" s="28">
        <f t="shared" si="1"/>
        <v>449590.07</v>
      </c>
      <c r="AM57" s="27">
        <f t="shared" si="7"/>
        <v>1.9312987296252936E-4</v>
      </c>
      <c r="AN57" s="79">
        <f t="shared" si="8"/>
        <v>1.9312987296252901E-4</v>
      </c>
    </row>
    <row r="58" spans="1:40" ht="15.75" customHeight="1" x14ac:dyDescent="0.25">
      <c r="A58" s="126">
        <v>1</v>
      </c>
      <c r="B58" s="77">
        <v>52</v>
      </c>
      <c r="C58" s="77">
        <v>8</v>
      </c>
      <c r="D58" s="78" t="s">
        <v>598</v>
      </c>
      <c r="E58" s="78" t="s">
        <v>8</v>
      </c>
      <c r="F58" s="124">
        <v>2879</v>
      </c>
      <c r="G58" s="34">
        <v>12</v>
      </c>
      <c r="H58" s="34">
        <v>9539614.9900000002</v>
      </c>
      <c r="I58" s="33">
        <v>0</v>
      </c>
      <c r="J58" s="28">
        <v>10684368.788800001</v>
      </c>
      <c r="K58" s="34">
        <v>10238032.76</v>
      </c>
      <c r="L58" s="33">
        <v>0</v>
      </c>
      <c r="M58" s="28">
        <v>11466596.691200001</v>
      </c>
      <c r="N58" s="34">
        <v>9186601.5700000003</v>
      </c>
      <c r="O58" s="33">
        <v>0</v>
      </c>
      <c r="P58" s="28">
        <v>10288993.758400001</v>
      </c>
      <c r="Q58" s="34">
        <v>9046940.5800000001</v>
      </c>
      <c r="R58" s="33">
        <v>0</v>
      </c>
      <c r="S58" s="28">
        <f t="shared" si="2"/>
        <v>10132573.449600002</v>
      </c>
      <c r="T58" s="34">
        <v>7546257.29</v>
      </c>
      <c r="U58" s="33">
        <v>0</v>
      </c>
      <c r="V58" s="32">
        <f t="shared" si="3"/>
        <v>8451808.1648000013</v>
      </c>
      <c r="W58" s="34">
        <v>8697384.5</v>
      </c>
      <c r="X58" s="33">
        <v>0</v>
      </c>
      <c r="Y58" s="32">
        <f t="shared" si="0"/>
        <v>9741070.6400000006</v>
      </c>
      <c r="Z58" s="34">
        <v>9624883.1400000006</v>
      </c>
      <c r="AA58" s="33">
        <v>0</v>
      </c>
      <c r="AB58" s="32">
        <f t="shared" si="4"/>
        <v>10779869.116800001</v>
      </c>
      <c r="AC58" s="34"/>
      <c r="AD58" s="33"/>
      <c r="AE58" s="32"/>
      <c r="AF58" s="34"/>
      <c r="AG58" s="33"/>
      <c r="AH58" s="32"/>
      <c r="AI58" s="147">
        <f t="shared" si="5"/>
        <v>9878863.0299999993</v>
      </c>
      <c r="AJ58" s="30">
        <f t="shared" si="6"/>
        <v>3431.35</v>
      </c>
      <c r="AK58" s="29">
        <f>+$AL$601</f>
        <v>2628.54</v>
      </c>
      <c r="AL58" s="28">
        <f t="shared" si="1"/>
        <v>0</v>
      </c>
      <c r="AM58" s="27">
        <f t="shared" si="7"/>
        <v>0</v>
      </c>
      <c r="AN58" s="79">
        <f t="shared" si="8"/>
        <v>0</v>
      </c>
    </row>
    <row r="59" spans="1:40" ht="15.75" customHeight="1" x14ac:dyDescent="0.25">
      <c r="A59" s="126">
        <v>1</v>
      </c>
      <c r="B59" s="77">
        <v>53</v>
      </c>
      <c r="C59" s="77">
        <v>8</v>
      </c>
      <c r="D59" s="78" t="s">
        <v>598</v>
      </c>
      <c r="E59" s="78" t="s">
        <v>9</v>
      </c>
      <c r="F59" s="124">
        <v>11122</v>
      </c>
      <c r="G59" s="34">
        <v>12</v>
      </c>
      <c r="H59" s="34">
        <v>32619529.989999998</v>
      </c>
      <c r="I59" s="33">
        <v>2935750.7889999999</v>
      </c>
      <c r="J59" s="28">
        <v>33245832.705120001</v>
      </c>
      <c r="K59" s="34">
        <v>34833142.140000001</v>
      </c>
      <c r="L59" s="33">
        <v>3134975.3470000001</v>
      </c>
      <c r="M59" s="28">
        <v>35501946.808160007</v>
      </c>
      <c r="N59" s="34">
        <v>30043605.079999998</v>
      </c>
      <c r="O59" s="33">
        <v>2703924.3662999999</v>
      </c>
      <c r="P59" s="28">
        <v>30620442.399343997</v>
      </c>
      <c r="Q59" s="34">
        <v>32355381.870000001</v>
      </c>
      <c r="R59" s="33">
        <v>2947397.2464000001</v>
      </c>
      <c r="S59" s="28">
        <f t="shared" si="2"/>
        <v>32936942.778432004</v>
      </c>
      <c r="T59" s="34">
        <v>35963821.479999997</v>
      </c>
      <c r="U59" s="33">
        <v>3388330.1948870001</v>
      </c>
      <c r="V59" s="32">
        <f t="shared" si="3"/>
        <v>36484550.239326559</v>
      </c>
      <c r="W59" s="34">
        <v>33334916.420000002</v>
      </c>
      <c r="X59" s="33">
        <v>3030446.2658899999</v>
      </c>
      <c r="Y59" s="32">
        <f t="shared" si="0"/>
        <v>33941006.572603203</v>
      </c>
      <c r="Z59" s="34">
        <v>36797168.280000001</v>
      </c>
      <c r="AA59" s="33">
        <v>3345196.3010649998</v>
      </c>
      <c r="AB59" s="32">
        <f t="shared" si="4"/>
        <v>37466208.616407208</v>
      </c>
      <c r="AC59" s="34"/>
      <c r="AD59" s="33"/>
      <c r="AE59" s="32"/>
      <c r="AF59" s="34"/>
      <c r="AG59" s="33"/>
      <c r="AH59" s="32"/>
      <c r="AI59" s="147">
        <f t="shared" si="5"/>
        <v>34289830.119999997</v>
      </c>
      <c r="AJ59" s="30">
        <f t="shared" si="6"/>
        <v>3083.06</v>
      </c>
      <c r="AK59" s="29">
        <f>+$AL$601</f>
        <v>2628.54</v>
      </c>
      <c r="AL59" s="28">
        <f t="shared" si="1"/>
        <v>0</v>
      </c>
      <c r="AM59" s="27">
        <f t="shared" si="7"/>
        <v>0</v>
      </c>
      <c r="AN59" s="79">
        <f t="shared" si="8"/>
        <v>0</v>
      </c>
    </row>
    <row r="60" spans="1:40" ht="15.75" customHeight="1" x14ac:dyDescent="0.25">
      <c r="A60" s="126">
        <v>1</v>
      </c>
      <c r="B60" s="77">
        <v>54</v>
      </c>
      <c r="C60" s="77">
        <v>10</v>
      </c>
      <c r="D60" s="78" t="s">
        <v>597</v>
      </c>
      <c r="E60" s="78" t="s">
        <v>174</v>
      </c>
      <c r="F60" s="124">
        <v>1456</v>
      </c>
      <c r="G60" s="34">
        <v>10</v>
      </c>
      <c r="H60" s="34">
        <v>593250.5</v>
      </c>
      <c r="I60" s="33">
        <v>0</v>
      </c>
      <c r="J60" s="28">
        <v>652575.55000000005</v>
      </c>
      <c r="K60" s="34">
        <v>521389.25</v>
      </c>
      <c r="L60" s="33">
        <v>0</v>
      </c>
      <c r="M60" s="28">
        <v>573528.17500000005</v>
      </c>
      <c r="N60" s="34">
        <v>288867.26</v>
      </c>
      <c r="O60" s="33">
        <v>0</v>
      </c>
      <c r="P60" s="28">
        <v>317753.98600000003</v>
      </c>
      <c r="Q60" s="34">
        <v>550725.29</v>
      </c>
      <c r="R60" s="33">
        <v>0</v>
      </c>
      <c r="S60" s="28">
        <f t="shared" si="2"/>
        <v>605797.81900000013</v>
      </c>
      <c r="T60" s="34">
        <v>605240.56000000006</v>
      </c>
      <c r="U60" s="33">
        <v>0</v>
      </c>
      <c r="V60" s="32">
        <f t="shared" si="3"/>
        <v>665764.61600000015</v>
      </c>
      <c r="W60" s="34">
        <v>616819.31000000006</v>
      </c>
      <c r="X60" s="33">
        <v>0</v>
      </c>
      <c r="Y60" s="32">
        <f t="shared" si="0"/>
        <v>678501.24100000015</v>
      </c>
      <c r="Z60" s="34">
        <v>903561.67</v>
      </c>
      <c r="AA60" s="33">
        <v>0</v>
      </c>
      <c r="AB60" s="32">
        <f t="shared" si="4"/>
        <v>993917.83700000017</v>
      </c>
      <c r="AC60" s="34"/>
      <c r="AD60" s="33"/>
      <c r="AE60" s="32"/>
      <c r="AF60" s="34"/>
      <c r="AG60" s="33"/>
      <c r="AH60" s="32"/>
      <c r="AI60" s="147">
        <f t="shared" si="5"/>
        <v>652347.1</v>
      </c>
      <c r="AJ60" s="30">
        <f t="shared" si="6"/>
        <v>448.04</v>
      </c>
      <c r="AK60" s="29">
        <f>+$AL$600</f>
        <v>2144.19</v>
      </c>
      <c r="AL60" s="28">
        <f t="shared" si="1"/>
        <v>2469594.4</v>
      </c>
      <c r="AM60" s="27">
        <f t="shared" si="7"/>
        <v>1.0608607364058862E-3</v>
      </c>
      <c r="AN60" s="79">
        <f t="shared" si="8"/>
        <v>1.0608607364058901E-3</v>
      </c>
    </row>
    <row r="61" spans="1:40" ht="15.75" customHeight="1" x14ac:dyDescent="0.25">
      <c r="A61" s="126">
        <v>1</v>
      </c>
      <c r="B61" s="77">
        <v>55</v>
      </c>
      <c r="C61" s="77">
        <v>8</v>
      </c>
      <c r="D61" s="78" t="s">
        <v>598</v>
      </c>
      <c r="E61" s="78" t="s">
        <v>10</v>
      </c>
      <c r="F61" s="124">
        <v>3770</v>
      </c>
      <c r="G61" s="34">
        <v>12</v>
      </c>
      <c r="H61" s="34">
        <v>6176317.79</v>
      </c>
      <c r="I61" s="33">
        <v>345468.34950000001</v>
      </c>
      <c r="J61" s="28">
        <v>6530551.3733600015</v>
      </c>
      <c r="K61" s="34">
        <v>5901226.5899999999</v>
      </c>
      <c r="L61" s="33">
        <v>331355.07870000001</v>
      </c>
      <c r="M61" s="28">
        <v>6238256.0926559996</v>
      </c>
      <c r="N61" s="34">
        <v>8291929.3600000003</v>
      </c>
      <c r="O61" s="33">
        <v>390905.70679999999</v>
      </c>
      <c r="P61" s="28">
        <v>8849146.4915840011</v>
      </c>
      <c r="Q61" s="34">
        <v>4380752.82</v>
      </c>
      <c r="R61" s="33">
        <v>215992.5845</v>
      </c>
      <c r="S61" s="28">
        <f t="shared" si="2"/>
        <v>4664531.4637600007</v>
      </c>
      <c r="T61" s="34">
        <v>4509050.46</v>
      </c>
      <c r="U61" s="33">
        <v>207551.881781</v>
      </c>
      <c r="V61" s="32">
        <f t="shared" si="3"/>
        <v>4817678.4076052811</v>
      </c>
      <c r="W61" s="34">
        <v>5914244.04</v>
      </c>
      <c r="X61" s="33">
        <v>281630.44298499997</v>
      </c>
      <c r="Y61" s="32">
        <f t="shared" si="0"/>
        <v>6308527.2286568005</v>
      </c>
      <c r="Z61" s="34">
        <v>6904091.3799999999</v>
      </c>
      <c r="AA61" s="33">
        <v>328765.94046499999</v>
      </c>
      <c r="AB61" s="32">
        <f t="shared" si="4"/>
        <v>7364364.4922791999</v>
      </c>
      <c r="AC61" s="34"/>
      <c r="AD61" s="33"/>
      <c r="AE61" s="32"/>
      <c r="AF61" s="34"/>
      <c r="AG61" s="33"/>
      <c r="AH61" s="32"/>
      <c r="AI61" s="147">
        <f t="shared" si="5"/>
        <v>6400849.6200000001</v>
      </c>
      <c r="AJ61" s="30">
        <f t="shared" si="6"/>
        <v>1697.84</v>
      </c>
      <c r="AK61" s="29">
        <f>+$AL$601</f>
        <v>2628.54</v>
      </c>
      <c r="AL61" s="28">
        <f t="shared" si="1"/>
        <v>3508739</v>
      </c>
      <c r="AM61" s="27">
        <f t="shared" si="7"/>
        <v>1.507244849355041E-3</v>
      </c>
      <c r="AN61" s="79">
        <f t="shared" si="8"/>
        <v>1.5072448493550401E-3</v>
      </c>
    </row>
    <row r="62" spans="1:40" ht="15.75" customHeight="1" x14ac:dyDescent="0.25">
      <c r="A62" s="126">
        <v>1</v>
      </c>
      <c r="B62" s="77">
        <v>56</v>
      </c>
      <c r="C62" s="77">
        <v>10</v>
      </c>
      <c r="D62" s="78" t="s">
        <v>597</v>
      </c>
      <c r="E62" s="78" t="s">
        <v>175</v>
      </c>
      <c r="F62" s="124">
        <v>2802</v>
      </c>
      <c r="G62" s="34">
        <v>10</v>
      </c>
      <c r="H62" s="34">
        <v>1061299.6399999999</v>
      </c>
      <c r="I62" s="33">
        <v>0</v>
      </c>
      <c r="J62" s="28">
        <v>1167429.6040000001</v>
      </c>
      <c r="K62" s="34">
        <v>1168804.57</v>
      </c>
      <c r="L62" s="33">
        <v>0</v>
      </c>
      <c r="M62" s="28">
        <v>1285685.0270000002</v>
      </c>
      <c r="N62" s="34">
        <v>1088325.25</v>
      </c>
      <c r="O62" s="33">
        <v>0</v>
      </c>
      <c r="P62" s="28">
        <v>1197157.7750000001</v>
      </c>
      <c r="Q62" s="34">
        <v>1283743.1499999999</v>
      </c>
      <c r="R62" s="33">
        <v>0</v>
      </c>
      <c r="S62" s="28">
        <f t="shared" si="2"/>
        <v>1412117.4650000001</v>
      </c>
      <c r="T62" s="34">
        <v>1331737.32</v>
      </c>
      <c r="U62" s="33">
        <v>0</v>
      </c>
      <c r="V62" s="32">
        <f t="shared" si="3"/>
        <v>1464911.0520000001</v>
      </c>
      <c r="W62" s="34">
        <v>1954609.56</v>
      </c>
      <c r="X62" s="33">
        <v>0</v>
      </c>
      <c r="Y62" s="32">
        <f t="shared" si="0"/>
        <v>2150070.5160000003</v>
      </c>
      <c r="Z62" s="34">
        <v>2633670.85</v>
      </c>
      <c r="AA62" s="33">
        <v>0</v>
      </c>
      <c r="AB62" s="32">
        <f t="shared" si="4"/>
        <v>2897037.9350000005</v>
      </c>
      <c r="AC62" s="34"/>
      <c r="AD62" s="33"/>
      <c r="AE62" s="32"/>
      <c r="AF62" s="34"/>
      <c r="AG62" s="33"/>
      <c r="AH62" s="32"/>
      <c r="AI62" s="147">
        <f t="shared" si="5"/>
        <v>1824258.95</v>
      </c>
      <c r="AJ62" s="30">
        <f t="shared" si="6"/>
        <v>651.05999999999995</v>
      </c>
      <c r="AK62" s="29">
        <f>+$AL$600</f>
        <v>2144.19</v>
      </c>
      <c r="AL62" s="28">
        <f t="shared" si="1"/>
        <v>4183750.2600000002</v>
      </c>
      <c r="AM62" s="27">
        <f t="shared" si="7"/>
        <v>1.7972086354592957E-3</v>
      </c>
      <c r="AN62" s="79">
        <f t="shared" si="8"/>
        <v>1.7972086354593E-3</v>
      </c>
    </row>
    <row r="63" spans="1:40" ht="15.75" customHeight="1" x14ac:dyDescent="0.25">
      <c r="A63" s="126">
        <v>1</v>
      </c>
      <c r="B63" s="77">
        <v>57</v>
      </c>
      <c r="C63" s="77">
        <v>10</v>
      </c>
      <c r="D63" s="78" t="s">
        <v>597</v>
      </c>
      <c r="E63" s="78" t="s">
        <v>176</v>
      </c>
      <c r="F63" s="124">
        <v>2009</v>
      </c>
      <c r="G63" s="34">
        <v>10</v>
      </c>
      <c r="H63" s="34">
        <v>645755.68999999994</v>
      </c>
      <c r="I63" s="33">
        <v>0</v>
      </c>
      <c r="J63" s="28">
        <v>710331.25899999996</v>
      </c>
      <c r="K63" s="34">
        <v>921152.1</v>
      </c>
      <c r="L63" s="33">
        <v>0</v>
      </c>
      <c r="M63" s="28">
        <v>1013267.31</v>
      </c>
      <c r="N63" s="34">
        <v>380134.84</v>
      </c>
      <c r="O63" s="33">
        <v>0</v>
      </c>
      <c r="P63" s="28">
        <v>418148.32400000008</v>
      </c>
      <c r="Q63" s="34">
        <v>865267.45</v>
      </c>
      <c r="R63" s="33">
        <v>0</v>
      </c>
      <c r="S63" s="28">
        <f t="shared" si="2"/>
        <v>951794.19500000007</v>
      </c>
      <c r="T63" s="34">
        <v>646466.99</v>
      </c>
      <c r="U63" s="33">
        <v>0</v>
      </c>
      <c r="V63" s="32">
        <f t="shared" si="3"/>
        <v>711113.68900000001</v>
      </c>
      <c r="W63" s="34">
        <v>778084.18</v>
      </c>
      <c r="X63" s="33">
        <v>0</v>
      </c>
      <c r="Y63" s="32">
        <f t="shared" si="0"/>
        <v>855892.59800000011</v>
      </c>
      <c r="Z63" s="34">
        <v>1089924.04</v>
      </c>
      <c r="AA63" s="33">
        <v>0</v>
      </c>
      <c r="AB63" s="32">
        <f t="shared" si="4"/>
        <v>1198916.4440000001</v>
      </c>
      <c r="AC63" s="34"/>
      <c r="AD63" s="33"/>
      <c r="AE63" s="32"/>
      <c r="AF63" s="34"/>
      <c r="AG63" s="33"/>
      <c r="AH63" s="32"/>
      <c r="AI63" s="147">
        <f t="shared" si="5"/>
        <v>827173.05</v>
      </c>
      <c r="AJ63" s="30">
        <f t="shared" si="6"/>
        <v>411.73</v>
      </c>
      <c r="AK63" s="29">
        <f>+$AL$600</f>
        <v>2144.19</v>
      </c>
      <c r="AL63" s="28">
        <f t="shared" si="1"/>
        <v>3480512.14</v>
      </c>
      <c r="AM63" s="27">
        <f t="shared" si="7"/>
        <v>1.4951194705940486E-3</v>
      </c>
      <c r="AN63" s="79">
        <f t="shared" si="8"/>
        <v>1.4951194705940501E-3</v>
      </c>
    </row>
    <row r="64" spans="1:40" ht="15.75" customHeight="1" x14ac:dyDescent="0.25">
      <c r="A64" s="126">
        <v>1</v>
      </c>
      <c r="B64" s="77">
        <v>58</v>
      </c>
      <c r="C64" s="77">
        <v>11</v>
      </c>
      <c r="D64" s="78" t="s">
        <v>597</v>
      </c>
      <c r="E64" s="78" t="s">
        <v>177</v>
      </c>
      <c r="F64" s="124">
        <v>2723</v>
      </c>
      <c r="G64" s="34">
        <v>10</v>
      </c>
      <c r="H64" s="34">
        <v>1658690.49</v>
      </c>
      <c r="I64" s="33">
        <v>100848.51360000001</v>
      </c>
      <c r="J64" s="28">
        <v>1713626.1740400002</v>
      </c>
      <c r="K64" s="34">
        <v>1225977.05</v>
      </c>
      <c r="L64" s="33">
        <v>87228.847800000003</v>
      </c>
      <c r="M64" s="28">
        <v>1252623.0224200001</v>
      </c>
      <c r="N64" s="34">
        <v>985643.27</v>
      </c>
      <c r="O64" s="33">
        <v>46465.7808</v>
      </c>
      <c r="P64" s="28">
        <v>1033095.2381200001</v>
      </c>
      <c r="Q64" s="34">
        <v>1077153.1599999999</v>
      </c>
      <c r="R64" s="33">
        <v>51760.464800000002</v>
      </c>
      <c r="S64" s="28">
        <f t="shared" si="2"/>
        <v>1127931.96472</v>
      </c>
      <c r="T64" s="34">
        <v>834552.52</v>
      </c>
      <c r="U64" s="33">
        <v>40480.308381000003</v>
      </c>
      <c r="V64" s="32">
        <f t="shared" si="3"/>
        <v>873479.43278090016</v>
      </c>
      <c r="W64" s="34">
        <v>1377024.47</v>
      </c>
      <c r="X64" s="33">
        <v>65573.176298999999</v>
      </c>
      <c r="Y64" s="32">
        <f t="shared" si="0"/>
        <v>1442596.4230711001</v>
      </c>
      <c r="Z64" s="34">
        <v>1531037.34</v>
      </c>
      <c r="AA64" s="33">
        <v>72907.149187000003</v>
      </c>
      <c r="AB64" s="32">
        <f t="shared" si="4"/>
        <v>1603943.2098943002</v>
      </c>
      <c r="AC64" s="34"/>
      <c r="AD64" s="33"/>
      <c r="AE64" s="32"/>
      <c r="AF64" s="34"/>
      <c r="AG64" s="33"/>
      <c r="AH64" s="32"/>
      <c r="AI64" s="147">
        <f t="shared" si="5"/>
        <v>1216209.25</v>
      </c>
      <c r="AJ64" s="30">
        <f t="shared" si="6"/>
        <v>446.64</v>
      </c>
      <c r="AK64" s="29">
        <f>+$AL$600</f>
        <v>2144.19</v>
      </c>
      <c r="AL64" s="28">
        <f t="shared" si="1"/>
        <v>4622428.6500000004</v>
      </c>
      <c r="AM64" s="27">
        <f t="shared" si="7"/>
        <v>1.9856511909901748E-3</v>
      </c>
      <c r="AN64" s="79">
        <f t="shared" si="8"/>
        <v>1.98565119099017E-3</v>
      </c>
    </row>
    <row r="65" spans="1:40" ht="15.75" customHeight="1" x14ac:dyDescent="0.25">
      <c r="A65" s="126">
        <v>1</v>
      </c>
      <c r="B65" s="77">
        <v>60</v>
      </c>
      <c r="C65" s="77">
        <v>20</v>
      </c>
      <c r="D65" s="78" t="s">
        <v>598</v>
      </c>
      <c r="E65" s="78" t="s">
        <v>11</v>
      </c>
      <c r="F65" s="124">
        <v>27820</v>
      </c>
      <c r="G65" s="34">
        <v>12</v>
      </c>
      <c r="H65" s="34">
        <v>79066813.180000007</v>
      </c>
      <c r="I65" s="33">
        <v>7115995.4732999997</v>
      </c>
      <c r="J65" s="28">
        <v>80584915.831504017</v>
      </c>
      <c r="K65" s="34">
        <v>80397899.430000007</v>
      </c>
      <c r="L65" s="33">
        <v>7235792.9051000001</v>
      </c>
      <c r="M65" s="28">
        <v>81941559.307888016</v>
      </c>
      <c r="N65" s="34">
        <v>70759714.989999995</v>
      </c>
      <c r="O65" s="33">
        <v>6368373.1454999996</v>
      </c>
      <c r="P65" s="28">
        <v>72118302.865840003</v>
      </c>
      <c r="Q65" s="34">
        <v>84047729.930000007</v>
      </c>
      <c r="R65" s="33">
        <v>7597396.3768999996</v>
      </c>
      <c r="S65" s="28">
        <f t="shared" si="2"/>
        <v>85624373.57947202</v>
      </c>
      <c r="T65" s="34">
        <v>84958993.409999996</v>
      </c>
      <c r="U65" s="33">
        <v>7683776.4256960005</v>
      </c>
      <c r="V65" s="32">
        <f t="shared" si="3"/>
        <v>86548243.022420481</v>
      </c>
      <c r="W65" s="34">
        <v>90979489.430000007</v>
      </c>
      <c r="X65" s="33">
        <v>8270859.6387139997</v>
      </c>
      <c r="Y65" s="32">
        <f t="shared" si="0"/>
        <v>92633665.366240337</v>
      </c>
      <c r="Z65" s="34">
        <v>98698883.650000006</v>
      </c>
      <c r="AA65" s="33">
        <v>8972622.4619759992</v>
      </c>
      <c r="AB65" s="32">
        <f t="shared" si="4"/>
        <v>100493412.5305869</v>
      </c>
      <c r="AC65" s="34"/>
      <c r="AD65" s="33"/>
      <c r="AE65" s="32"/>
      <c r="AF65" s="34"/>
      <c r="AG65" s="33"/>
      <c r="AH65" s="32"/>
      <c r="AI65" s="147">
        <f t="shared" si="5"/>
        <v>87483599.469999999</v>
      </c>
      <c r="AJ65" s="30">
        <f t="shared" si="6"/>
        <v>3144.63</v>
      </c>
      <c r="AK65" s="29">
        <f>+$AL$601</f>
        <v>2628.54</v>
      </c>
      <c r="AL65" s="28">
        <f t="shared" si="1"/>
        <v>0</v>
      </c>
      <c r="AM65" s="27">
        <f t="shared" si="7"/>
        <v>0</v>
      </c>
      <c r="AN65" s="79">
        <f t="shared" si="8"/>
        <v>0</v>
      </c>
    </row>
    <row r="66" spans="1:40" ht="15.75" customHeight="1" x14ac:dyDescent="0.25">
      <c r="A66" s="126">
        <v>1</v>
      </c>
      <c r="B66" s="77">
        <v>61</v>
      </c>
      <c r="C66" s="77">
        <v>8</v>
      </c>
      <c r="D66" s="78" t="s">
        <v>597</v>
      </c>
      <c r="E66" s="78" t="s">
        <v>178</v>
      </c>
      <c r="F66" s="124">
        <v>7220</v>
      </c>
      <c r="G66" s="34">
        <v>10</v>
      </c>
      <c r="H66" s="34">
        <v>15163463.33</v>
      </c>
      <c r="I66" s="33">
        <v>0</v>
      </c>
      <c r="J66" s="28">
        <v>16679809.663000001</v>
      </c>
      <c r="K66" s="34">
        <v>16327835.51</v>
      </c>
      <c r="L66" s="33">
        <v>0</v>
      </c>
      <c r="M66" s="28">
        <v>17960619.061000001</v>
      </c>
      <c r="N66" s="34">
        <v>15813209.24</v>
      </c>
      <c r="O66" s="33">
        <v>0</v>
      </c>
      <c r="P66" s="28">
        <v>17394530.164000001</v>
      </c>
      <c r="Q66" s="34">
        <v>16633441.99</v>
      </c>
      <c r="R66" s="33">
        <v>0</v>
      </c>
      <c r="S66" s="28">
        <f t="shared" si="2"/>
        <v>18296786.189000003</v>
      </c>
      <c r="T66" s="34">
        <v>16174945.390000001</v>
      </c>
      <c r="U66" s="33">
        <v>0</v>
      </c>
      <c r="V66" s="32">
        <f t="shared" si="3"/>
        <v>17792439.929000001</v>
      </c>
      <c r="W66" s="34">
        <v>18871680.899999999</v>
      </c>
      <c r="X66" s="33">
        <v>0</v>
      </c>
      <c r="Y66" s="32">
        <f t="shared" si="0"/>
        <v>20758848.989999998</v>
      </c>
      <c r="Z66" s="34">
        <v>20760805.859999999</v>
      </c>
      <c r="AA66" s="33">
        <v>0</v>
      </c>
      <c r="AB66" s="32">
        <f t="shared" si="4"/>
        <v>22836886.446000002</v>
      </c>
      <c r="AC66" s="34"/>
      <c r="AD66" s="33"/>
      <c r="AE66" s="32"/>
      <c r="AF66" s="34"/>
      <c r="AG66" s="33"/>
      <c r="AH66" s="32"/>
      <c r="AI66" s="147">
        <f t="shared" si="5"/>
        <v>19415898.34</v>
      </c>
      <c r="AJ66" s="30">
        <f t="shared" si="6"/>
        <v>2689.18</v>
      </c>
      <c r="AK66" s="29">
        <f>+$AL$600</f>
        <v>2144.19</v>
      </c>
      <c r="AL66" s="28">
        <f t="shared" si="1"/>
        <v>0</v>
      </c>
      <c r="AM66" s="27">
        <f t="shared" si="7"/>
        <v>0</v>
      </c>
      <c r="AN66" s="79">
        <f t="shared" si="8"/>
        <v>0</v>
      </c>
    </row>
    <row r="67" spans="1:40" ht="15.75" customHeight="1" x14ac:dyDescent="0.25">
      <c r="A67" s="126">
        <v>1</v>
      </c>
      <c r="B67" s="77">
        <v>63</v>
      </c>
      <c r="C67" s="77">
        <v>7</v>
      </c>
      <c r="D67" s="78" t="s">
        <v>598</v>
      </c>
      <c r="E67" s="78" t="s">
        <v>12</v>
      </c>
      <c r="F67" s="124">
        <v>8077</v>
      </c>
      <c r="G67" s="34">
        <v>12</v>
      </c>
      <c r="H67" s="34">
        <v>11846574.43</v>
      </c>
      <c r="I67" s="33">
        <v>1066191.5878999999</v>
      </c>
      <c r="J67" s="28">
        <v>12074028.783152001</v>
      </c>
      <c r="K67" s="34">
        <v>10700487.060000001</v>
      </c>
      <c r="L67" s="33">
        <v>963043.75970000005</v>
      </c>
      <c r="M67" s="28">
        <v>10905936.496336002</v>
      </c>
      <c r="N67" s="34">
        <v>8150204.7699999996</v>
      </c>
      <c r="O67" s="33">
        <v>733520.10400000005</v>
      </c>
      <c r="P67" s="28">
        <v>8306686.8259199997</v>
      </c>
      <c r="Q67" s="34">
        <v>9020103.3599999994</v>
      </c>
      <c r="R67" s="33">
        <v>815791.52350000001</v>
      </c>
      <c r="S67" s="28">
        <f t="shared" si="2"/>
        <v>9188829.2568800002</v>
      </c>
      <c r="T67" s="34">
        <v>7393194.0499999998</v>
      </c>
      <c r="U67" s="33">
        <v>670444.97414599999</v>
      </c>
      <c r="V67" s="32">
        <f t="shared" si="3"/>
        <v>7529478.9649564801</v>
      </c>
      <c r="W67" s="34">
        <v>10499436.6</v>
      </c>
      <c r="X67" s="33">
        <v>954494.95514700003</v>
      </c>
      <c r="Y67" s="32">
        <f t="shared" si="0"/>
        <v>10690334.642235361</v>
      </c>
      <c r="Z67" s="34">
        <v>12799605.92</v>
      </c>
      <c r="AA67" s="33">
        <v>1163601.330875</v>
      </c>
      <c r="AB67" s="32">
        <f t="shared" si="4"/>
        <v>13032325.139820002</v>
      </c>
      <c r="AC67" s="34"/>
      <c r="AD67" s="33"/>
      <c r="AE67" s="32"/>
      <c r="AF67" s="34"/>
      <c r="AG67" s="33"/>
      <c r="AH67" s="32"/>
      <c r="AI67" s="147">
        <f t="shared" si="5"/>
        <v>9749530.9700000007</v>
      </c>
      <c r="AJ67" s="30">
        <f t="shared" si="6"/>
        <v>1207.07</v>
      </c>
      <c r="AK67" s="29">
        <f>+$AL$601</f>
        <v>2628.54</v>
      </c>
      <c r="AL67" s="28">
        <f t="shared" si="1"/>
        <v>11481213.189999999</v>
      </c>
      <c r="AM67" s="27">
        <f t="shared" si="7"/>
        <v>4.9319711283668174E-3</v>
      </c>
      <c r="AN67" s="79">
        <f t="shared" si="8"/>
        <v>4.93197112836682E-3</v>
      </c>
    </row>
    <row r="68" spans="1:40" ht="15.75" customHeight="1" x14ac:dyDescent="0.25">
      <c r="A68" s="126">
        <v>1</v>
      </c>
      <c r="B68" s="77">
        <v>64</v>
      </c>
      <c r="C68" s="77">
        <v>14</v>
      </c>
      <c r="D68" s="78" t="s">
        <v>597</v>
      </c>
      <c r="E68" s="78" t="s">
        <v>179</v>
      </c>
      <c r="F68" s="124">
        <v>2909</v>
      </c>
      <c r="G68" s="34">
        <v>10</v>
      </c>
      <c r="H68" s="34">
        <v>1206288.82</v>
      </c>
      <c r="I68" s="33">
        <v>99230.677899999995</v>
      </c>
      <c r="J68" s="28">
        <v>1217763.9563100003</v>
      </c>
      <c r="K68" s="34">
        <v>1145187.69</v>
      </c>
      <c r="L68" s="33">
        <v>96923.385500000004</v>
      </c>
      <c r="M68" s="28">
        <v>1153090.73495</v>
      </c>
      <c r="N68" s="34">
        <v>1653047.45</v>
      </c>
      <c r="O68" s="33">
        <v>137257.80929999999</v>
      </c>
      <c r="P68" s="28">
        <v>1667368.6047700001</v>
      </c>
      <c r="Q68" s="34">
        <v>2106866.42</v>
      </c>
      <c r="R68" s="33">
        <v>190726.31779999999</v>
      </c>
      <c r="S68" s="28">
        <f t="shared" si="2"/>
        <v>2107754.1124200001</v>
      </c>
      <c r="T68" s="34">
        <v>1710983.43</v>
      </c>
      <c r="U68" s="33">
        <v>155149.618044</v>
      </c>
      <c r="V68" s="32">
        <f t="shared" si="3"/>
        <v>1711417.1931516002</v>
      </c>
      <c r="W68" s="34">
        <v>2930381.75</v>
      </c>
      <c r="X68" s="33">
        <v>266398.78503000003</v>
      </c>
      <c r="Y68" s="32">
        <f t="shared" si="0"/>
        <v>2930381.2614670005</v>
      </c>
      <c r="Z68" s="34">
        <v>3708481.29</v>
      </c>
      <c r="AA68" s="33">
        <v>337135.09143600002</v>
      </c>
      <c r="AB68" s="32">
        <f t="shared" si="4"/>
        <v>3708480.8184204004</v>
      </c>
      <c r="AC68" s="34"/>
      <c r="AD68" s="33"/>
      <c r="AE68" s="32"/>
      <c r="AF68" s="34"/>
      <c r="AG68" s="33"/>
      <c r="AH68" s="32"/>
      <c r="AI68" s="147">
        <f t="shared" si="5"/>
        <v>2425080.4</v>
      </c>
      <c r="AJ68" s="30">
        <f t="shared" si="6"/>
        <v>833.65</v>
      </c>
      <c r="AK68" s="29">
        <f>+$AL$600</f>
        <v>2144.19</v>
      </c>
      <c r="AL68" s="28">
        <f t="shared" si="1"/>
        <v>3812360.86</v>
      </c>
      <c r="AM68" s="27">
        <f t="shared" si="7"/>
        <v>1.6376713315290063E-3</v>
      </c>
      <c r="AN68" s="79">
        <f t="shared" si="8"/>
        <v>1.63767133152901E-3</v>
      </c>
    </row>
    <row r="69" spans="1:40" ht="15.75" customHeight="1" x14ac:dyDescent="0.25">
      <c r="A69" s="126">
        <v>1</v>
      </c>
      <c r="B69" s="77">
        <v>65</v>
      </c>
      <c r="C69" s="77">
        <v>14</v>
      </c>
      <c r="D69" s="78" t="s">
        <v>597</v>
      </c>
      <c r="E69" s="78" t="s">
        <v>180</v>
      </c>
      <c r="F69" s="124">
        <v>11599</v>
      </c>
      <c r="G69" s="34">
        <v>10</v>
      </c>
      <c r="H69" s="34">
        <v>16568890.9</v>
      </c>
      <c r="I69" s="33">
        <v>1491201.4731000001</v>
      </c>
      <c r="J69" s="28">
        <v>16585458.369590001</v>
      </c>
      <c r="K69" s="34">
        <v>15282416.15</v>
      </c>
      <c r="L69" s="33">
        <v>1375418.6284</v>
      </c>
      <c r="M69" s="28">
        <v>15297697.273760002</v>
      </c>
      <c r="N69" s="34">
        <v>12837911.68</v>
      </c>
      <c r="O69" s="33">
        <v>1155411.5089</v>
      </c>
      <c r="P69" s="28">
        <v>12850750.188210001</v>
      </c>
      <c r="Q69" s="34">
        <v>14576579.630000001</v>
      </c>
      <c r="R69" s="33">
        <v>1319465.872</v>
      </c>
      <c r="S69" s="28">
        <f t="shared" si="2"/>
        <v>14582825.133800002</v>
      </c>
      <c r="T69" s="34">
        <v>12072468.57</v>
      </c>
      <c r="U69" s="33">
        <v>1105606.9143920001</v>
      </c>
      <c r="V69" s="32">
        <f t="shared" si="3"/>
        <v>12063547.821168801</v>
      </c>
      <c r="W69" s="34">
        <v>15286178.310000001</v>
      </c>
      <c r="X69" s="33">
        <v>1389652.593203</v>
      </c>
      <c r="Y69" s="32">
        <f t="shared" si="0"/>
        <v>15286178.288476702</v>
      </c>
      <c r="Z69" s="34">
        <v>17756995.109999999</v>
      </c>
      <c r="AA69" s="33">
        <v>1614273.1575549999</v>
      </c>
      <c r="AB69" s="32">
        <f t="shared" si="4"/>
        <v>17756994.147689503</v>
      </c>
      <c r="AC69" s="34"/>
      <c r="AD69" s="33"/>
      <c r="AE69" s="32"/>
      <c r="AF69" s="34"/>
      <c r="AG69" s="33"/>
      <c r="AH69" s="32"/>
      <c r="AI69" s="147">
        <f t="shared" si="5"/>
        <v>14508059.119999999</v>
      </c>
      <c r="AJ69" s="30">
        <f t="shared" si="6"/>
        <v>1250.8</v>
      </c>
      <c r="AK69" s="29">
        <f>+$AL$600</f>
        <v>2144.19</v>
      </c>
      <c r="AL69" s="28">
        <f t="shared" si="1"/>
        <v>10362430.610000001</v>
      </c>
      <c r="AM69" s="27">
        <f t="shared" si="7"/>
        <v>4.4513770228339911E-3</v>
      </c>
      <c r="AN69" s="79">
        <f t="shared" si="8"/>
        <v>4.4513770228339902E-3</v>
      </c>
    </row>
    <row r="70" spans="1:40" ht="15.75" customHeight="1" x14ac:dyDescent="0.25">
      <c r="A70" s="126">
        <v>1</v>
      </c>
      <c r="B70" s="77">
        <v>66</v>
      </c>
      <c r="C70" s="77">
        <v>14</v>
      </c>
      <c r="D70" s="78" t="s">
        <v>597</v>
      </c>
      <c r="E70" s="78" t="s">
        <v>181</v>
      </c>
      <c r="F70" s="124">
        <v>6908</v>
      </c>
      <c r="G70" s="34">
        <v>10</v>
      </c>
      <c r="H70" s="34">
        <v>3119373.38</v>
      </c>
      <c r="I70" s="33">
        <v>352009.37709999998</v>
      </c>
      <c r="J70" s="28">
        <v>3044100.40319</v>
      </c>
      <c r="K70" s="34">
        <v>3060172.39</v>
      </c>
      <c r="L70" s="33">
        <v>345398.39159999997</v>
      </c>
      <c r="M70" s="28">
        <v>2986251.39824</v>
      </c>
      <c r="N70" s="34">
        <v>3883461.25</v>
      </c>
      <c r="O70" s="33">
        <v>183076.08850000001</v>
      </c>
      <c r="P70" s="28">
        <v>4070423.6776500004</v>
      </c>
      <c r="Q70" s="34">
        <v>5172729.9400000004</v>
      </c>
      <c r="R70" s="33">
        <v>244830.1305</v>
      </c>
      <c r="S70" s="28">
        <f t="shared" si="2"/>
        <v>5420689.7904500011</v>
      </c>
      <c r="T70" s="34">
        <v>4065686.76</v>
      </c>
      <c r="U70" s="33">
        <v>193240.20950299999</v>
      </c>
      <c r="V70" s="32">
        <f t="shared" si="3"/>
        <v>4259691.2055467004</v>
      </c>
      <c r="W70" s="34">
        <v>6595342.8300000001</v>
      </c>
      <c r="X70" s="33">
        <v>314063.65132100001</v>
      </c>
      <c r="Y70" s="32">
        <f t="shared" si="0"/>
        <v>6909407.0965469005</v>
      </c>
      <c r="Z70" s="34">
        <v>7173744.79</v>
      </c>
      <c r="AA70" s="33">
        <v>341606.52993199998</v>
      </c>
      <c r="AB70" s="32">
        <f t="shared" si="4"/>
        <v>7515352.0860748012</v>
      </c>
      <c r="AC70" s="34"/>
      <c r="AD70" s="33"/>
      <c r="AE70" s="32"/>
      <c r="AF70" s="34"/>
      <c r="AG70" s="33"/>
      <c r="AH70" s="32"/>
      <c r="AI70" s="147">
        <f t="shared" si="5"/>
        <v>5635112.7699999996</v>
      </c>
      <c r="AJ70" s="30">
        <f t="shared" si="6"/>
        <v>815.74</v>
      </c>
      <c r="AK70" s="29">
        <f>+$AL$600</f>
        <v>2144.19</v>
      </c>
      <c r="AL70" s="28">
        <f t="shared" si="1"/>
        <v>9176932.5999999996</v>
      </c>
      <c r="AM70" s="27">
        <f t="shared" si="7"/>
        <v>3.9421240491892854E-3</v>
      </c>
      <c r="AN70" s="79">
        <f t="shared" si="8"/>
        <v>3.9421240491892898E-3</v>
      </c>
    </row>
    <row r="71" spans="1:40" ht="15.75" customHeight="1" x14ac:dyDescent="0.25">
      <c r="A71" s="126">
        <v>1</v>
      </c>
      <c r="B71" s="77">
        <v>67</v>
      </c>
      <c r="C71" s="77">
        <v>7</v>
      </c>
      <c r="D71" s="78" t="s">
        <v>598</v>
      </c>
      <c r="E71" s="78" t="s">
        <v>13</v>
      </c>
      <c r="F71" s="124">
        <v>11633</v>
      </c>
      <c r="G71" s="34">
        <v>12</v>
      </c>
      <c r="H71" s="34">
        <v>19480959.199999999</v>
      </c>
      <c r="I71" s="33">
        <v>0</v>
      </c>
      <c r="J71" s="28">
        <v>21818674.304000001</v>
      </c>
      <c r="K71" s="34">
        <v>21023210.449999999</v>
      </c>
      <c r="L71" s="33">
        <v>1879918.2634000001</v>
      </c>
      <c r="M71" s="28">
        <v>21440487.248992004</v>
      </c>
      <c r="N71" s="34">
        <v>18413516.870000001</v>
      </c>
      <c r="O71" s="33">
        <v>1622505.3995000001</v>
      </c>
      <c r="P71" s="28">
        <v>18805932.846960001</v>
      </c>
      <c r="Q71" s="34">
        <v>19996056.949999999</v>
      </c>
      <c r="R71" s="33">
        <v>1812185.3689999999</v>
      </c>
      <c r="S71" s="28">
        <f t="shared" si="2"/>
        <v>20365936.170720004</v>
      </c>
      <c r="T71" s="34">
        <v>18103503.149999999</v>
      </c>
      <c r="U71" s="33">
        <v>1639950.2244909999</v>
      </c>
      <c r="V71" s="32">
        <f t="shared" si="3"/>
        <v>18439179.276570082</v>
      </c>
      <c r="W71" s="34">
        <v>20095004.870000001</v>
      </c>
      <c r="X71" s="33">
        <v>1826819.5753220001</v>
      </c>
      <c r="Y71" s="32">
        <f t="shared" si="0"/>
        <v>20460367.530039366</v>
      </c>
      <c r="Z71" s="34">
        <v>22607938.760000002</v>
      </c>
      <c r="AA71" s="33">
        <v>2055268.1315200001</v>
      </c>
      <c r="AB71" s="32">
        <f t="shared" si="4"/>
        <v>23018991.103897605</v>
      </c>
      <c r="AC71" s="34"/>
      <c r="AD71" s="33"/>
      <c r="AE71" s="32"/>
      <c r="AF71" s="34"/>
      <c r="AG71" s="33"/>
      <c r="AH71" s="32"/>
      <c r="AI71" s="147">
        <f t="shared" si="5"/>
        <v>20218081.390000001</v>
      </c>
      <c r="AJ71" s="30">
        <f t="shared" si="6"/>
        <v>1737.99</v>
      </c>
      <c r="AK71" s="29">
        <f>+$AL$601</f>
        <v>2628.54</v>
      </c>
      <c r="AL71" s="28">
        <f t="shared" si="1"/>
        <v>10359768.15</v>
      </c>
      <c r="AM71" s="27">
        <f t="shared" si="7"/>
        <v>4.4502333130506146E-3</v>
      </c>
      <c r="AN71" s="79">
        <f t="shared" si="8"/>
        <v>4.4502333130506102E-3</v>
      </c>
    </row>
    <row r="72" spans="1:40" ht="15.75" customHeight="1" x14ac:dyDescent="0.25">
      <c r="A72" s="126">
        <v>1</v>
      </c>
      <c r="B72" s="77">
        <v>68</v>
      </c>
      <c r="C72" s="77">
        <v>12</v>
      </c>
      <c r="D72" s="78" t="s">
        <v>597</v>
      </c>
      <c r="E72" s="78" t="s">
        <v>182</v>
      </c>
      <c r="F72" s="124">
        <v>3015</v>
      </c>
      <c r="G72" s="34">
        <v>10</v>
      </c>
      <c r="H72" s="34">
        <v>1290066.3</v>
      </c>
      <c r="I72" s="33">
        <v>116106.53660000001</v>
      </c>
      <c r="J72" s="28">
        <v>1291355.7397400001</v>
      </c>
      <c r="K72" s="34">
        <v>1325110.71</v>
      </c>
      <c r="L72" s="33">
        <v>119260.5289</v>
      </c>
      <c r="M72" s="28">
        <v>1326435.19921</v>
      </c>
      <c r="N72" s="34">
        <v>885366.06</v>
      </c>
      <c r="O72" s="33">
        <v>79683.360799999995</v>
      </c>
      <c r="P72" s="28">
        <v>886250.96912000014</v>
      </c>
      <c r="Q72" s="34">
        <v>940845.48</v>
      </c>
      <c r="R72" s="33">
        <v>87250.949900000007</v>
      </c>
      <c r="S72" s="28">
        <f t="shared" si="2"/>
        <v>938953.98311000003</v>
      </c>
      <c r="T72" s="34">
        <v>812575.34</v>
      </c>
      <c r="U72" s="33">
        <v>75352.811145</v>
      </c>
      <c r="V72" s="32">
        <f t="shared" si="3"/>
        <v>810944.78174050001</v>
      </c>
      <c r="W72" s="34">
        <v>1521332.38</v>
      </c>
      <c r="X72" s="33">
        <v>138303.41883899999</v>
      </c>
      <c r="Y72" s="32">
        <f t="shared" si="0"/>
        <v>1521331.8572771</v>
      </c>
      <c r="Z72" s="34">
        <v>1903024.57</v>
      </c>
      <c r="AA72" s="33">
        <v>173002.731283</v>
      </c>
      <c r="AB72" s="32">
        <f t="shared" si="4"/>
        <v>1903024.0225887003</v>
      </c>
      <c r="AC72" s="34"/>
      <c r="AD72" s="33"/>
      <c r="AE72" s="32"/>
      <c r="AF72" s="34"/>
      <c r="AG72" s="33"/>
      <c r="AH72" s="32"/>
      <c r="AI72" s="147">
        <f t="shared" si="5"/>
        <v>1212101.1200000001</v>
      </c>
      <c r="AJ72" s="30">
        <f t="shared" si="6"/>
        <v>402.02</v>
      </c>
      <c r="AK72" s="29">
        <f>+$AL$600</f>
        <v>2144.19</v>
      </c>
      <c r="AL72" s="28">
        <f t="shared" si="1"/>
        <v>5252642.55</v>
      </c>
      <c r="AM72" s="27">
        <f t="shared" si="7"/>
        <v>2.2563714283081837E-3</v>
      </c>
      <c r="AN72" s="79">
        <f t="shared" si="8"/>
        <v>2.2563714283081798E-3</v>
      </c>
    </row>
    <row r="73" spans="1:40" ht="15.75" customHeight="1" x14ac:dyDescent="0.25">
      <c r="A73" s="126">
        <v>1</v>
      </c>
      <c r="B73" s="77">
        <v>69</v>
      </c>
      <c r="C73" s="77">
        <v>8</v>
      </c>
      <c r="D73" s="78" t="s">
        <v>598</v>
      </c>
      <c r="E73" s="78" t="s">
        <v>14</v>
      </c>
      <c r="F73" s="124">
        <v>5952</v>
      </c>
      <c r="G73" s="34">
        <v>12</v>
      </c>
      <c r="H73" s="34">
        <v>14880314.800000001</v>
      </c>
      <c r="I73" s="33">
        <v>802743.07389999996</v>
      </c>
      <c r="J73" s="28">
        <v>15766880.333232002</v>
      </c>
      <c r="K73" s="34">
        <v>12834732.300000001</v>
      </c>
      <c r="L73" s="33">
        <v>716326.77740000002</v>
      </c>
      <c r="M73" s="28">
        <v>13572614.185312003</v>
      </c>
      <c r="N73" s="34">
        <v>11839393.890000001</v>
      </c>
      <c r="O73" s="33">
        <v>558143.3602</v>
      </c>
      <c r="P73" s="28">
        <v>12635000.593376003</v>
      </c>
      <c r="Q73" s="34">
        <v>12114008.289999999</v>
      </c>
      <c r="R73" s="33">
        <v>574187.75939999998</v>
      </c>
      <c r="S73" s="28">
        <f t="shared" si="2"/>
        <v>12924598.994271999</v>
      </c>
      <c r="T73" s="34">
        <v>10596544.99</v>
      </c>
      <c r="U73" s="33">
        <v>503316.71135499998</v>
      </c>
      <c r="V73" s="32">
        <f t="shared" si="3"/>
        <v>11304415.6720824</v>
      </c>
      <c r="W73" s="34">
        <v>12409950.73</v>
      </c>
      <c r="X73" s="33">
        <v>590953.30477499997</v>
      </c>
      <c r="Y73" s="32">
        <f t="shared" si="0"/>
        <v>13237277.116252001</v>
      </c>
      <c r="Z73" s="34">
        <v>13889224.710000001</v>
      </c>
      <c r="AA73" s="33">
        <v>661395.25985300005</v>
      </c>
      <c r="AB73" s="32">
        <f t="shared" si="4"/>
        <v>14815168.984164642</v>
      </c>
      <c r="AC73" s="34"/>
      <c r="AD73" s="33"/>
      <c r="AE73" s="32"/>
      <c r="AF73" s="34"/>
      <c r="AG73" s="33"/>
      <c r="AH73" s="32"/>
      <c r="AI73" s="147">
        <f t="shared" si="5"/>
        <v>12983292.27</v>
      </c>
      <c r="AJ73" s="30">
        <f t="shared" si="6"/>
        <v>2181.33</v>
      </c>
      <c r="AK73" s="29">
        <f>+$AL$601</f>
        <v>2628.54</v>
      </c>
      <c r="AL73" s="28">
        <f t="shared" si="1"/>
        <v>2661793.9200000004</v>
      </c>
      <c r="AM73" s="27">
        <f t="shared" si="7"/>
        <v>1.143423656180914E-3</v>
      </c>
      <c r="AN73" s="79">
        <f t="shared" si="8"/>
        <v>1.1434236561809099E-3</v>
      </c>
    </row>
    <row r="74" spans="1:40" ht="15.75" customHeight="1" x14ac:dyDescent="0.25">
      <c r="A74" s="126">
        <v>1</v>
      </c>
      <c r="B74" s="77">
        <v>70</v>
      </c>
      <c r="C74" s="77">
        <v>2</v>
      </c>
      <c r="D74" s="78" t="s">
        <v>597</v>
      </c>
      <c r="E74" s="78" t="s">
        <v>184</v>
      </c>
      <c r="F74" s="124">
        <v>2933</v>
      </c>
      <c r="G74" s="34">
        <v>10</v>
      </c>
      <c r="H74" s="34">
        <v>3241658.72</v>
      </c>
      <c r="I74" s="33">
        <v>0</v>
      </c>
      <c r="J74" s="28">
        <v>3565824.5920000006</v>
      </c>
      <c r="K74" s="34">
        <v>3139151.08</v>
      </c>
      <c r="L74" s="33">
        <v>0</v>
      </c>
      <c r="M74" s="28">
        <v>3453066.1880000005</v>
      </c>
      <c r="N74" s="34">
        <v>2289040.11</v>
      </c>
      <c r="O74" s="33">
        <v>0</v>
      </c>
      <c r="P74" s="28">
        <v>2517944.1210000003</v>
      </c>
      <c r="Q74" s="34">
        <v>2827746.23</v>
      </c>
      <c r="R74" s="33">
        <v>0</v>
      </c>
      <c r="S74" s="28">
        <f t="shared" si="2"/>
        <v>3110520.8530000001</v>
      </c>
      <c r="T74" s="34">
        <v>2612402.65</v>
      </c>
      <c r="U74" s="33">
        <v>0</v>
      </c>
      <c r="V74" s="32">
        <f t="shared" si="3"/>
        <v>2873642.915</v>
      </c>
      <c r="W74" s="34">
        <v>3830365.15</v>
      </c>
      <c r="X74" s="33">
        <v>0</v>
      </c>
      <c r="Y74" s="32">
        <f t="shared" si="0"/>
        <v>4213401.665</v>
      </c>
      <c r="Z74" s="34">
        <v>4485337.42</v>
      </c>
      <c r="AA74" s="33">
        <v>0</v>
      </c>
      <c r="AB74" s="32">
        <f t="shared" si="4"/>
        <v>4933871.1620000005</v>
      </c>
      <c r="AC74" s="34"/>
      <c r="AD74" s="33"/>
      <c r="AE74" s="32"/>
      <c r="AF74" s="34"/>
      <c r="AG74" s="33"/>
      <c r="AH74" s="32"/>
      <c r="AI74" s="147">
        <f t="shared" si="5"/>
        <v>3529876.14</v>
      </c>
      <c r="AJ74" s="30">
        <f t="shared" si="6"/>
        <v>1203.5</v>
      </c>
      <c r="AK74" s="29">
        <f t="shared" ref="AK74:AK80" si="12">+$AL$600</f>
        <v>2144.19</v>
      </c>
      <c r="AL74" s="28">
        <f t="shared" si="1"/>
        <v>2759043.77</v>
      </c>
      <c r="AM74" s="27">
        <f t="shared" si="7"/>
        <v>1.1851991588652259E-3</v>
      </c>
      <c r="AN74" s="79">
        <f t="shared" si="8"/>
        <v>1.1851991588652301E-3</v>
      </c>
    </row>
    <row r="75" spans="1:40" ht="15.75" customHeight="1" x14ac:dyDescent="0.25">
      <c r="A75" s="126">
        <v>1</v>
      </c>
      <c r="B75" s="77">
        <v>71</v>
      </c>
      <c r="C75" s="77">
        <v>7</v>
      </c>
      <c r="D75" s="78" t="s">
        <v>597</v>
      </c>
      <c r="E75" s="78" t="s">
        <v>185</v>
      </c>
      <c r="F75" s="124">
        <v>2715</v>
      </c>
      <c r="G75" s="34">
        <v>10</v>
      </c>
      <c r="H75" s="34">
        <v>1235893.2</v>
      </c>
      <c r="I75" s="33">
        <v>58263.696400000001</v>
      </c>
      <c r="J75" s="28">
        <v>1295392.4539600001</v>
      </c>
      <c r="K75" s="34">
        <v>1083371.74</v>
      </c>
      <c r="L75" s="33">
        <v>51073.379500000003</v>
      </c>
      <c r="M75" s="28">
        <v>1135528.19655</v>
      </c>
      <c r="N75" s="34">
        <v>699539.69</v>
      </c>
      <c r="O75" s="33">
        <v>32978.186600000001</v>
      </c>
      <c r="P75" s="28">
        <v>733217.65373999998</v>
      </c>
      <c r="Q75" s="34">
        <v>993071.92</v>
      </c>
      <c r="R75" s="33">
        <v>48116.422599999998</v>
      </c>
      <c r="S75" s="28">
        <f t="shared" si="2"/>
        <v>1039451.04714</v>
      </c>
      <c r="T75" s="34">
        <v>327848.65000000002</v>
      </c>
      <c r="U75" s="33">
        <v>17174.664004999999</v>
      </c>
      <c r="V75" s="32">
        <f t="shared" si="3"/>
        <v>341741.38459450001</v>
      </c>
      <c r="W75" s="34">
        <v>1231670.1499999999</v>
      </c>
      <c r="X75" s="33">
        <v>58651.547385999998</v>
      </c>
      <c r="Y75" s="32">
        <f t="shared" ref="Y75:Y138" si="13">+(W75-X75)*(1+G75/100)</f>
        <v>1290320.4628754</v>
      </c>
      <c r="Z75" s="34">
        <v>1584106.67</v>
      </c>
      <c r="AA75" s="33">
        <v>75434.314096000002</v>
      </c>
      <c r="AB75" s="32">
        <f t="shared" si="4"/>
        <v>1659539.5914944001</v>
      </c>
      <c r="AC75" s="34"/>
      <c r="AD75" s="33"/>
      <c r="AE75" s="32"/>
      <c r="AF75" s="34"/>
      <c r="AG75" s="33"/>
      <c r="AH75" s="32"/>
      <c r="AI75" s="147">
        <f t="shared" si="5"/>
        <v>1012854.03</v>
      </c>
      <c r="AJ75" s="30">
        <f t="shared" si="6"/>
        <v>373.06</v>
      </c>
      <c r="AK75" s="29">
        <f t="shared" si="12"/>
        <v>2144.19</v>
      </c>
      <c r="AL75" s="28">
        <f t="shared" ref="AL75:AL138" si="14">IF((AK75-AJ75)&lt;0,0,(AK75-AJ75)*F75)</f>
        <v>4808617.95</v>
      </c>
      <c r="AM75" s="27">
        <f t="shared" ref="AM75:AM138" si="15">+AL75/$AL$7</f>
        <v>2.0656323076905111E-3</v>
      </c>
      <c r="AN75" s="79">
        <f t="shared" si="8"/>
        <v>2.0656323076905102E-3</v>
      </c>
    </row>
    <row r="76" spans="1:40" ht="15.75" customHeight="1" x14ac:dyDescent="0.25">
      <c r="A76" s="126">
        <v>1</v>
      </c>
      <c r="B76" s="77">
        <v>72</v>
      </c>
      <c r="C76" s="77">
        <v>17</v>
      </c>
      <c r="D76" s="78" t="s">
        <v>597</v>
      </c>
      <c r="E76" s="78" t="s">
        <v>186</v>
      </c>
      <c r="F76" s="124">
        <v>2802</v>
      </c>
      <c r="G76" s="34">
        <v>10</v>
      </c>
      <c r="H76" s="34">
        <v>2219190.8199999998</v>
      </c>
      <c r="I76" s="33">
        <v>235304.48</v>
      </c>
      <c r="J76" s="28">
        <v>2182274.9739999999</v>
      </c>
      <c r="K76" s="34">
        <v>2288651.46</v>
      </c>
      <c r="L76" s="33">
        <v>239898.81469999999</v>
      </c>
      <c r="M76" s="28">
        <v>2253627.9098300003</v>
      </c>
      <c r="N76" s="34">
        <v>2121516.5099999998</v>
      </c>
      <c r="O76" s="33">
        <v>155578.3775</v>
      </c>
      <c r="P76" s="28">
        <v>2162531.94575</v>
      </c>
      <c r="Q76" s="34">
        <v>2208906.38</v>
      </c>
      <c r="R76" s="33">
        <v>166162.7415</v>
      </c>
      <c r="S76" s="28">
        <f t="shared" ref="S76:S139" si="16">+(Q76-R76)*(1+G76/100)</f>
        <v>2247018.0023500002</v>
      </c>
      <c r="T76" s="34">
        <v>1990866.45</v>
      </c>
      <c r="U76" s="33">
        <v>150361.15564499999</v>
      </c>
      <c r="V76" s="32">
        <f t="shared" ref="V76:V139" si="17">+(T76-U76)*(1+G76/100)</f>
        <v>2024555.8237905002</v>
      </c>
      <c r="W76" s="34">
        <v>2715612.27</v>
      </c>
      <c r="X76" s="33">
        <v>201156.95001</v>
      </c>
      <c r="Y76" s="32">
        <f t="shared" si="13"/>
        <v>2765900.8519890006</v>
      </c>
      <c r="Z76" s="34">
        <v>3576266.36</v>
      </c>
      <c r="AA76" s="33">
        <v>264909.115781</v>
      </c>
      <c r="AB76" s="32">
        <f t="shared" ref="AB76:AB139" si="18">+(Z76-AA76)*(1+G76/100)</f>
        <v>3642492.9686409002</v>
      </c>
      <c r="AC76" s="34"/>
      <c r="AD76" s="33"/>
      <c r="AE76" s="32"/>
      <c r="AF76" s="34"/>
      <c r="AG76" s="33"/>
      <c r="AH76" s="32"/>
      <c r="AI76" s="147">
        <f t="shared" ref="AI76:AI139" si="19">+ROUND((AB76+Y76+V76+S76+P76)/5,2)</f>
        <v>2568499.92</v>
      </c>
      <c r="AJ76" s="30">
        <f t="shared" ref="AJ76:AJ139" si="20">ROUND(AI76/F76,2)</f>
        <v>916.67</v>
      </c>
      <c r="AK76" s="29">
        <f t="shared" si="12"/>
        <v>2144.19</v>
      </c>
      <c r="AL76" s="28">
        <f t="shared" si="14"/>
        <v>3439511.04</v>
      </c>
      <c r="AM76" s="27">
        <f t="shared" si="15"/>
        <v>1.4775066767120039E-3</v>
      </c>
      <c r="AN76" s="79">
        <f t="shared" ref="AN76:AN139" si="21">+ROUND(AM76,18)</f>
        <v>1.477506676712E-3</v>
      </c>
    </row>
    <row r="77" spans="1:40" ht="15.75" customHeight="1" x14ac:dyDescent="0.25">
      <c r="A77" s="126">
        <v>1</v>
      </c>
      <c r="B77" s="77">
        <v>74</v>
      </c>
      <c r="C77" s="77">
        <v>8</v>
      </c>
      <c r="D77" s="78" t="s">
        <v>597</v>
      </c>
      <c r="E77" s="78" t="s">
        <v>187</v>
      </c>
      <c r="F77" s="124">
        <v>2078</v>
      </c>
      <c r="G77" s="34">
        <v>10</v>
      </c>
      <c r="H77" s="34">
        <v>6412824.29</v>
      </c>
      <c r="I77" s="33">
        <v>0</v>
      </c>
      <c r="J77" s="28">
        <v>7054106.7190000005</v>
      </c>
      <c r="K77" s="34">
        <v>6571937.04</v>
      </c>
      <c r="L77" s="33">
        <v>0</v>
      </c>
      <c r="M77" s="28">
        <v>7229130.7440000009</v>
      </c>
      <c r="N77" s="34">
        <v>6067326.0800000001</v>
      </c>
      <c r="O77" s="33">
        <v>0</v>
      </c>
      <c r="P77" s="28">
        <v>6674058.688000001</v>
      </c>
      <c r="Q77" s="34">
        <v>6506281.0700000003</v>
      </c>
      <c r="R77" s="33">
        <v>0</v>
      </c>
      <c r="S77" s="28">
        <f t="shared" si="16"/>
        <v>7156909.1770000011</v>
      </c>
      <c r="T77" s="34">
        <v>5367340.67</v>
      </c>
      <c r="U77" s="33">
        <v>0</v>
      </c>
      <c r="V77" s="32">
        <f t="shared" si="17"/>
        <v>5904074.7370000007</v>
      </c>
      <c r="W77" s="34">
        <v>6644353.7000000002</v>
      </c>
      <c r="X77" s="33">
        <v>0</v>
      </c>
      <c r="Y77" s="32">
        <f t="shared" si="13"/>
        <v>7308789.0700000012</v>
      </c>
      <c r="Z77" s="34">
        <v>7781370.8700000001</v>
      </c>
      <c r="AA77" s="33">
        <v>0</v>
      </c>
      <c r="AB77" s="32">
        <f t="shared" si="18"/>
        <v>8559507.9570000004</v>
      </c>
      <c r="AC77" s="34"/>
      <c r="AD77" s="33"/>
      <c r="AE77" s="32"/>
      <c r="AF77" s="34"/>
      <c r="AG77" s="33"/>
      <c r="AH77" s="32"/>
      <c r="AI77" s="147">
        <f t="shared" si="19"/>
        <v>7120667.9299999997</v>
      </c>
      <c r="AJ77" s="30">
        <f t="shared" si="20"/>
        <v>3426.69</v>
      </c>
      <c r="AK77" s="29">
        <f t="shared" si="12"/>
        <v>2144.19</v>
      </c>
      <c r="AL77" s="28">
        <f t="shared" si="14"/>
        <v>0</v>
      </c>
      <c r="AM77" s="27">
        <f t="shared" si="15"/>
        <v>0</v>
      </c>
      <c r="AN77" s="79">
        <f t="shared" si="21"/>
        <v>0</v>
      </c>
    </row>
    <row r="78" spans="1:40" ht="15.75" customHeight="1" x14ac:dyDescent="0.25">
      <c r="A78" s="126">
        <v>1</v>
      </c>
      <c r="B78" s="77">
        <v>75</v>
      </c>
      <c r="C78" s="77">
        <v>20</v>
      </c>
      <c r="D78" s="78" t="s">
        <v>597</v>
      </c>
      <c r="E78" s="78" t="s">
        <v>188</v>
      </c>
      <c r="F78" s="124">
        <v>2251</v>
      </c>
      <c r="G78" s="34">
        <v>10</v>
      </c>
      <c r="H78" s="34">
        <v>1258406.95</v>
      </c>
      <c r="I78" s="33">
        <v>0</v>
      </c>
      <c r="J78" s="28">
        <v>1384247.645</v>
      </c>
      <c r="K78" s="34">
        <v>1986224.82</v>
      </c>
      <c r="L78" s="33">
        <v>0</v>
      </c>
      <c r="M78" s="28">
        <v>2184847.3020000001</v>
      </c>
      <c r="N78" s="34">
        <v>1390072.22</v>
      </c>
      <c r="O78" s="33">
        <v>0</v>
      </c>
      <c r="P78" s="28">
        <v>1529079.442</v>
      </c>
      <c r="Q78" s="34">
        <v>1714069.45</v>
      </c>
      <c r="R78" s="33">
        <v>0</v>
      </c>
      <c r="S78" s="28">
        <f t="shared" si="16"/>
        <v>1885476.395</v>
      </c>
      <c r="T78" s="34">
        <v>1435527.24</v>
      </c>
      <c r="U78" s="33">
        <v>0</v>
      </c>
      <c r="V78" s="32">
        <f t="shared" si="17"/>
        <v>1579079.9640000002</v>
      </c>
      <c r="W78" s="34">
        <v>2363579.83</v>
      </c>
      <c r="X78" s="33">
        <v>0</v>
      </c>
      <c r="Y78" s="32">
        <f t="shared" si="13"/>
        <v>2599937.8130000001</v>
      </c>
      <c r="Z78" s="34">
        <v>3234573.68</v>
      </c>
      <c r="AA78" s="33">
        <v>0</v>
      </c>
      <c r="AB78" s="32">
        <f t="shared" si="18"/>
        <v>3558031.0480000004</v>
      </c>
      <c r="AC78" s="34"/>
      <c r="AD78" s="33"/>
      <c r="AE78" s="32"/>
      <c r="AF78" s="34"/>
      <c r="AG78" s="33"/>
      <c r="AH78" s="32"/>
      <c r="AI78" s="147">
        <f t="shared" si="19"/>
        <v>2230320.9300000002</v>
      </c>
      <c r="AJ78" s="30">
        <f t="shared" si="20"/>
        <v>990.81</v>
      </c>
      <c r="AK78" s="29">
        <f t="shared" si="12"/>
        <v>2144.19</v>
      </c>
      <c r="AL78" s="28">
        <f t="shared" si="14"/>
        <v>2596258.3800000004</v>
      </c>
      <c r="AM78" s="27">
        <f t="shared" si="15"/>
        <v>1.1152716320164775E-3</v>
      </c>
      <c r="AN78" s="79">
        <f t="shared" si="21"/>
        <v>1.1152716320164801E-3</v>
      </c>
    </row>
    <row r="79" spans="1:40" ht="15.75" customHeight="1" x14ac:dyDescent="0.25">
      <c r="A79" s="126">
        <v>1</v>
      </c>
      <c r="B79" s="77">
        <v>77</v>
      </c>
      <c r="C79" s="77">
        <v>17</v>
      </c>
      <c r="D79" s="78" t="s">
        <v>597</v>
      </c>
      <c r="E79" s="78" t="s">
        <v>157</v>
      </c>
      <c r="F79" s="124">
        <v>1703</v>
      </c>
      <c r="G79" s="34">
        <v>10</v>
      </c>
      <c r="H79" s="34">
        <v>4572297.47</v>
      </c>
      <c r="I79" s="33">
        <v>215551.99</v>
      </c>
      <c r="J79" s="28">
        <v>4792420.0279999999</v>
      </c>
      <c r="K79" s="34">
        <v>5253257.1900000004</v>
      </c>
      <c r="L79" s="33">
        <v>247654.4184</v>
      </c>
      <c r="M79" s="28">
        <v>5506163.0487600006</v>
      </c>
      <c r="N79" s="34">
        <v>5177451.42</v>
      </c>
      <c r="O79" s="33">
        <v>244080.26670000001</v>
      </c>
      <c r="P79" s="28">
        <v>5426708.2686300008</v>
      </c>
      <c r="Q79" s="34">
        <v>5567395.6900000004</v>
      </c>
      <c r="R79" s="33">
        <v>266006.30709999998</v>
      </c>
      <c r="S79" s="28">
        <f t="shared" si="16"/>
        <v>5831528.3211900014</v>
      </c>
      <c r="T79" s="34">
        <v>4475963.4000000004</v>
      </c>
      <c r="U79" s="33">
        <v>215555.00367599999</v>
      </c>
      <c r="V79" s="32">
        <f t="shared" si="17"/>
        <v>4686449.2359564006</v>
      </c>
      <c r="W79" s="34">
        <v>4918060.7699999996</v>
      </c>
      <c r="X79" s="33">
        <v>234193.24657600001</v>
      </c>
      <c r="Y79" s="32">
        <f t="shared" si="13"/>
        <v>5152254.2757663997</v>
      </c>
      <c r="Z79" s="34">
        <v>5765997.0599999996</v>
      </c>
      <c r="AA79" s="33">
        <v>274571.09081299999</v>
      </c>
      <c r="AB79" s="32">
        <f t="shared" si="18"/>
        <v>6040568.5661057001</v>
      </c>
      <c r="AC79" s="34"/>
      <c r="AD79" s="33"/>
      <c r="AE79" s="32"/>
      <c r="AF79" s="34"/>
      <c r="AG79" s="33"/>
      <c r="AH79" s="32"/>
      <c r="AI79" s="147">
        <f t="shared" si="19"/>
        <v>5427501.7300000004</v>
      </c>
      <c r="AJ79" s="30">
        <f t="shared" si="20"/>
        <v>3187.02</v>
      </c>
      <c r="AK79" s="29">
        <f t="shared" si="12"/>
        <v>2144.19</v>
      </c>
      <c r="AL79" s="28">
        <f t="shared" si="14"/>
        <v>0</v>
      </c>
      <c r="AM79" s="27">
        <f t="shared" si="15"/>
        <v>0</v>
      </c>
      <c r="AN79" s="79">
        <f t="shared" si="21"/>
        <v>0</v>
      </c>
    </row>
    <row r="80" spans="1:40" ht="15.75" customHeight="1" x14ac:dyDescent="0.25">
      <c r="A80" s="126">
        <v>1</v>
      </c>
      <c r="B80" s="77">
        <v>78</v>
      </c>
      <c r="C80" s="77">
        <v>20</v>
      </c>
      <c r="D80" s="78" t="s">
        <v>597</v>
      </c>
      <c r="E80" s="78" t="s">
        <v>189</v>
      </c>
      <c r="F80" s="124">
        <v>1920</v>
      </c>
      <c r="G80" s="34">
        <v>10</v>
      </c>
      <c r="H80" s="34">
        <v>2073881.31</v>
      </c>
      <c r="I80" s="33">
        <v>0</v>
      </c>
      <c r="J80" s="28">
        <v>2281269.4410000001</v>
      </c>
      <c r="K80" s="34">
        <v>2137280.16</v>
      </c>
      <c r="L80" s="33">
        <v>0</v>
      </c>
      <c r="M80" s="28">
        <v>2351008.1760000004</v>
      </c>
      <c r="N80" s="34">
        <v>1857822.35</v>
      </c>
      <c r="O80" s="33">
        <v>0</v>
      </c>
      <c r="P80" s="28">
        <v>2043604.5850000002</v>
      </c>
      <c r="Q80" s="34">
        <v>2281666.9300000002</v>
      </c>
      <c r="R80" s="33">
        <v>0</v>
      </c>
      <c r="S80" s="28">
        <f t="shared" si="16"/>
        <v>2509833.6230000006</v>
      </c>
      <c r="T80" s="34">
        <v>1888616.22</v>
      </c>
      <c r="U80" s="33">
        <v>0</v>
      </c>
      <c r="V80" s="32">
        <f t="shared" si="17"/>
        <v>2077477.8420000002</v>
      </c>
      <c r="W80" s="34">
        <v>2415512.2599999998</v>
      </c>
      <c r="X80" s="33">
        <v>0</v>
      </c>
      <c r="Y80" s="32">
        <f t="shared" si="13"/>
        <v>2657063.486</v>
      </c>
      <c r="Z80" s="34">
        <v>2960459.1</v>
      </c>
      <c r="AA80" s="33">
        <v>0</v>
      </c>
      <c r="AB80" s="32">
        <f t="shared" si="18"/>
        <v>3256505.0100000002</v>
      </c>
      <c r="AC80" s="34"/>
      <c r="AD80" s="33"/>
      <c r="AE80" s="32"/>
      <c r="AF80" s="34"/>
      <c r="AG80" s="33"/>
      <c r="AH80" s="32"/>
      <c r="AI80" s="147">
        <f t="shared" si="19"/>
        <v>2508896.91</v>
      </c>
      <c r="AJ80" s="30">
        <f t="shared" si="20"/>
        <v>1306.72</v>
      </c>
      <c r="AK80" s="29">
        <f t="shared" si="12"/>
        <v>2144.19</v>
      </c>
      <c r="AL80" s="28">
        <f t="shared" si="14"/>
        <v>1607942.4000000001</v>
      </c>
      <c r="AM80" s="27">
        <f t="shared" si="15"/>
        <v>6.9072190905609769E-4</v>
      </c>
      <c r="AN80" s="79">
        <f t="shared" si="21"/>
        <v>6.9072190905609802E-4</v>
      </c>
    </row>
    <row r="81" spans="1:40" ht="15.75" customHeight="1" x14ac:dyDescent="0.25">
      <c r="A81" s="126">
        <v>1</v>
      </c>
      <c r="B81" s="77">
        <v>79</v>
      </c>
      <c r="C81" s="77">
        <v>2</v>
      </c>
      <c r="D81" s="78" t="s">
        <v>598</v>
      </c>
      <c r="E81" s="78" t="s">
        <v>15</v>
      </c>
      <c r="F81" s="124">
        <v>5680</v>
      </c>
      <c r="G81" s="34">
        <v>12</v>
      </c>
      <c r="H81" s="34">
        <v>10150841.49</v>
      </c>
      <c r="I81" s="33">
        <v>0</v>
      </c>
      <c r="J81" s="28">
        <v>11368942.468800001</v>
      </c>
      <c r="K81" s="34">
        <v>10321602.59</v>
      </c>
      <c r="L81" s="33">
        <v>0</v>
      </c>
      <c r="M81" s="28">
        <v>11560194.900800001</v>
      </c>
      <c r="N81" s="34">
        <v>9964142.8900000006</v>
      </c>
      <c r="O81" s="33">
        <v>896773.38450000004</v>
      </c>
      <c r="P81" s="28">
        <v>10155453.84616</v>
      </c>
      <c r="Q81" s="34">
        <v>10012926.369999999</v>
      </c>
      <c r="R81" s="33">
        <v>905135.05059999996</v>
      </c>
      <c r="S81" s="28">
        <f t="shared" si="16"/>
        <v>10200726.277728001</v>
      </c>
      <c r="T81" s="34">
        <v>9362198.9499999993</v>
      </c>
      <c r="U81" s="33">
        <v>847138.09097000002</v>
      </c>
      <c r="V81" s="32">
        <f t="shared" si="17"/>
        <v>9536868.1621135995</v>
      </c>
      <c r="W81" s="34">
        <v>11705150.41</v>
      </c>
      <c r="X81" s="33">
        <v>1064102.8916120001</v>
      </c>
      <c r="Y81" s="32">
        <f t="shared" si="13"/>
        <v>11917973.220594561</v>
      </c>
      <c r="Z81" s="34">
        <v>12566583.630000001</v>
      </c>
      <c r="AA81" s="33">
        <v>1142414.8362439999</v>
      </c>
      <c r="AB81" s="32">
        <f t="shared" si="18"/>
        <v>12795069.049006723</v>
      </c>
      <c r="AC81" s="34"/>
      <c r="AD81" s="33"/>
      <c r="AE81" s="32"/>
      <c r="AF81" s="34"/>
      <c r="AG81" s="33"/>
      <c r="AH81" s="32"/>
      <c r="AI81" s="147">
        <f t="shared" si="19"/>
        <v>10921218.109999999</v>
      </c>
      <c r="AJ81" s="30">
        <f t="shared" si="20"/>
        <v>1922.75</v>
      </c>
      <c r="AK81" s="29">
        <f>+$AL$601</f>
        <v>2628.54</v>
      </c>
      <c r="AL81" s="28">
        <f t="shared" si="14"/>
        <v>4008887.1999999997</v>
      </c>
      <c r="AM81" s="27">
        <f t="shared" si="15"/>
        <v>1.7220929182379628E-3</v>
      </c>
      <c r="AN81" s="79">
        <f t="shared" si="21"/>
        <v>1.72209291823796E-3</v>
      </c>
    </row>
    <row r="82" spans="1:40" ht="15.75" customHeight="1" x14ac:dyDescent="0.25">
      <c r="A82" s="126">
        <v>1</v>
      </c>
      <c r="B82" s="77">
        <v>80</v>
      </c>
      <c r="C82" s="77">
        <v>5</v>
      </c>
      <c r="D82" s="78" t="s">
        <v>597</v>
      </c>
      <c r="E82" s="78" t="s">
        <v>191</v>
      </c>
      <c r="F82" s="124">
        <v>2443</v>
      </c>
      <c r="G82" s="34">
        <v>10</v>
      </c>
      <c r="H82" s="34">
        <v>972686.61</v>
      </c>
      <c r="I82" s="33">
        <v>124386.00599999999</v>
      </c>
      <c r="J82" s="28">
        <v>933130.66440000013</v>
      </c>
      <c r="K82" s="34">
        <v>1011561.49</v>
      </c>
      <c r="L82" s="33">
        <v>132672.68299999999</v>
      </c>
      <c r="M82" s="28">
        <v>966777.68770000013</v>
      </c>
      <c r="N82" s="34">
        <v>875353.46</v>
      </c>
      <c r="O82" s="33">
        <v>80150.340200000006</v>
      </c>
      <c r="P82" s="28">
        <v>874723.4317800001</v>
      </c>
      <c r="Q82" s="34">
        <v>1174475.48</v>
      </c>
      <c r="R82" s="33">
        <v>107254.0145</v>
      </c>
      <c r="S82" s="28">
        <f t="shared" si="16"/>
        <v>1173943.6120500001</v>
      </c>
      <c r="T82" s="34">
        <v>1306867.31</v>
      </c>
      <c r="U82" s="33">
        <v>120070.220208</v>
      </c>
      <c r="V82" s="32">
        <f t="shared" si="17"/>
        <v>1305476.7987712002</v>
      </c>
      <c r="W82" s="34">
        <v>1758114.37</v>
      </c>
      <c r="X82" s="33">
        <v>159829.051599</v>
      </c>
      <c r="Y82" s="32">
        <f t="shared" si="13"/>
        <v>1758113.8502411002</v>
      </c>
      <c r="Z82" s="34">
        <v>2127390.63</v>
      </c>
      <c r="AA82" s="33">
        <v>193399.63231399999</v>
      </c>
      <c r="AB82" s="32">
        <f t="shared" si="18"/>
        <v>2127390.0974546</v>
      </c>
      <c r="AC82" s="34"/>
      <c r="AD82" s="33"/>
      <c r="AE82" s="32"/>
      <c r="AF82" s="34"/>
      <c r="AG82" s="33"/>
      <c r="AH82" s="32"/>
      <c r="AI82" s="147">
        <f t="shared" si="19"/>
        <v>1447929.56</v>
      </c>
      <c r="AJ82" s="30">
        <f t="shared" si="20"/>
        <v>592.69000000000005</v>
      </c>
      <c r="AK82" s="29">
        <f t="shared" ref="AK82:AK87" si="22">+$AL$600</f>
        <v>2144.19</v>
      </c>
      <c r="AL82" s="28">
        <f t="shared" si="14"/>
        <v>3790314.5</v>
      </c>
      <c r="AM82" s="27">
        <f t="shared" si="15"/>
        <v>1.6282009028202801E-3</v>
      </c>
      <c r="AN82" s="79">
        <f t="shared" si="21"/>
        <v>1.6282009028202799E-3</v>
      </c>
    </row>
    <row r="83" spans="1:40" ht="15.75" customHeight="1" x14ac:dyDescent="0.25">
      <c r="A83" s="126">
        <v>1</v>
      </c>
      <c r="B83" s="77">
        <v>81</v>
      </c>
      <c r="C83" s="77">
        <v>12</v>
      </c>
      <c r="D83" s="78" t="s">
        <v>597</v>
      </c>
      <c r="E83" s="78" t="s">
        <v>192</v>
      </c>
      <c r="F83" s="124">
        <v>3709</v>
      </c>
      <c r="G83" s="34">
        <v>10</v>
      </c>
      <c r="H83" s="34">
        <v>3302043.07</v>
      </c>
      <c r="I83" s="33">
        <v>242150.34760000001</v>
      </c>
      <c r="J83" s="28">
        <v>3365881.9946400002</v>
      </c>
      <c r="K83" s="34">
        <v>3267968.55</v>
      </c>
      <c r="L83" s="33">
        <v>239651.546</v>
      </c>
      <c r="M83" s="28">
        <v>3331148.7044000002</v>
      </c>
      <c r="N83" s="34">
        <v>2633629.04</v>
      </c>
      <c r="O83" s="33">
        <v>193132.30410000001</v>
      </c>
      <c r="P83" s="28">
        <v>2684546.4094900005</v>
      </c>
      <c r="Q83" s="34">
        <v>2917666.03</v>
      </c>
      <c r="R83" s="33">
        <v>215981.66190000001</v>
      </c>
      <c r="S83" s="28">
        <f t="shared" si="16"/>
        <v>2971852.8049099999</v>
      </c>
      <c r="T83" s="34">
        <v>2214798.5</v>
      </c>
      <c r="U83" s="33">
        <v>164738.61687599999</v>
      </c>
      <c r="V83" s="32">
        <f t="shared" si="17"/>
        <v>2255065.8714363999</v>
      </c>
      <c r="W83" s="34">
        <v>3564887.39</v>
      </c>
      <c r="X83" s="33">
        <v>264066.20914300001</v>
      </c>
      <c r="Y83" s="32">
        <f t="shared" si="13"/>
        <v>3630903.2989427</v>
      </c>
      <c r="Z83" s="34">
        <v>4353235.46</v>
      </c>
      <c r="AA83" s="33">
        <v>322462.39759200002</v>
      </c>
      <c r="AB83" s="32">
        <f t="shared" si="18"/>
        <v>4433850.3686488001</v>
      </c>
      <c r="AC83" s="34"/>
      <c r="AD83" s="33"/>
      <c r="AE83" s="32"/>
      <c r="AF83" s="34"/>
      <c r="AG83" s="33"/>
      <c r="AH83" s="32"/>
      <c r="AI83" s="147">
        <f t="shared" si="19"/>
        <v>3195243.75</v>
      </c>
      <c r="AJ83" s="30">
        <f t="shared" si="20"/>
        <v>861.48</v>
      </c>
      <c r="AK83" s="29">
        <f t="shared" si="22"/>
        <v>2144.19</v>
      </c>
      <c r="AL83" s="28">
        <f t="shared" si="14"/>
        <v>4757571.3900000006</v>
      </c>
      <c r="AM83" s="27">
        <f t="shared" si="15"/>
        <v>2.0437042974745068E-3</v>
      </c>
      <c r="AN83" s="79">
        <f t="shared" si="21"/>
        <v>2.0437042974745098E-3</v>
      </c>
    </row>
    <row r="84" spans="1:40" ht="15.75" customHeight="1" x14ac:dyDescent="0.25">
      <c r="A84" s="126">
        <v>1</v>
      </c>
      <c r="B84" s="77">
        <v>82</v>
      </c>
      <c r="C84" s="77">
        <v>20</v>
      </c>
      <c r="D84" s="78" t="s">
        <v>597</v>
      </c>
      <c r="E84" s="78" t="s">
        <v>193</v>
      </c>
      <c r="F84" s="124">
        <v>4659</v>
      </c>
      <c r="G84" s="34">
        <v>10</v>
      </c>
      <c r="H84" s="34">
        <v>6388727.4699999997</v>
      </c>
      <c r="I84" s="33">
        <v>0</v>
      </c>
      <c r="J84" s="28">
        <v>7027600.2170000002</v>
      </c>
      <c r="K84" s="34">
        <v>6726888.6799999997</v>
      </c>
      <c r="L84" s="33">
        <v>0</v>
      </c>
      <c r="M84" s="28">
        <v>7399577.5480000004</v>
      </c>
      <c r="N84" s="34">
        <v>5535361.8399999999</v>
      </c>
      <c r="O84" s="33">
        <v>0</v>
      </c>
      <c r="P84" s="28">
        <v>6088898.0240000002</v>
      </c>
      <c r="Q84" s="34">
        <v>6101275.7599999998</v>
      </c>
      <c r="R84" s="33">
        <v>0</v>
      </c>
      <c r="S84" s="28">
        <f t="shared" si="16"/>
        <v>6711403.3360000001</v>
      </c>
      <c r="T84" s="34">
        <v>6642871.8200000003</v>
      </c>
      <c r="U84" s="33">
        <v>0</v>
      </c>
      <c r="V84" s="32">
        <f t="shared" si="17"/>
        <v>7307159.0020000013</v>
      </c>
      <c r="W84" s="34">
        <v>7109275.0499999998</v>
      </c>
      <c r="X84" s="33">
        <v>0</v>
      </c>
      <c r="Y84" s="32">
        <f t="shared" si="13"/>
        <v>7820202.5550000006</v>
      </c>
      <c r="Z84" s="34">
        <v>8677889.3800000008</v>
      </c>
      <c r="AA84" s="33">
        <v>0</v>
      </c>
      <c r="AB84" s="32">
        <f t="shared" si="18"/>
        <v>9545678.3180000018</v>
      </c>
      <c r="AC84" s="34"/>
      <c r="AD84" s="33"/>
      <c r="AE84" s="32"/>
      <c r="AF84" s="34"/>
      <c r="AG84" s="33"/>
      <c r="AH84" s="32"/>
      <c r="AI84" s="147">
        <f t="shared" si="19"/>
        <v>7494668.25</v>
      </c>
      <c r="AJ84" s="30">
        <f t="shared" si="20"/>
        <v>1608.64</v>
      </c>
      <c r="AK84" s="29">
        <f t="shared" si="22"/>
        <v>2144.19</v>
      </c>
      <c r="AL84" s="28">
        <f t="shared" si="14"/>
        <v>2495127.4499999997</v>
      </c>
      <c r="AM84" s="27">
        <f t="shared" si="15"/>
        <v>1.0718289384011967E-3</v>
      </c>
      <c r="AN84" s="79">
        <f t="shared" si="21"/>
        <v>1.0718289384012E-3</v>
      </c>
    </row>
    <row r="85" spans="1:40" ht="15.75" customHeight="1" x14ac:dyDescent="0.25">
      <c r="A85" s="126">
        <v>1</v>
      </c>
      <c r="B85" s="77">
        <v>83</v>
      </c>
      <c r="C85" s="77">
        <v>3</v>
      </c>
      <c r="D85" s="78" t="s">
        <v>597</v>
      </c>
      <c r="E85" s="78" t="s">
        <v>194</v>
      </c>
      <c r="F85" s="124">
        <v>1634</v>
      </c>
      <c r="G85" s="34">
        <v>10</v>
      </c>
      <c r="H85" s="34">
        <v>275895.19</v>
      </c>
      <c r="I85" s="33">
        <v>0</v>
      </c>
      <c r="J85" s="28">
        <v>303484.70900000003</v>
      </c>
      <c r="K85" s="34">
        <v>235852.25</v>
      </c>
      <c r="L85" s="33">
        <v>0</v>
      </c>
      <c r="M85" s="28">
        <v>259437.47500000003</v>
      </c>
      <c r="N85" s="34">
        <v>219939.66</v>
      </c>
      <c r="O85" s="33">
        <v>12325.075800000001</v>
      </c>
      <c r="P85" s="28">
        <v>228376.04262000002</v>
      </c>
      <c r="Q85" s="34">
        <v>349044.17</v>
      </c>
      <c r="R85" s="33">
        <v>19951.187399999999</v>
      </c>
      <c r="S85" s="28">
        <f t="shared" si="16"/>
        <v>362002.28086</v>
      </c>
      <c r="T85" s="34">
        <v>228169.91</v>
      </c>
      <c r="U85" s="33">
        <v>13281.771294</v>
      </c>
      <c r="V85" s="32">
        <f t="shared" si="17"/>
        <v>236376.95257660002</v>
      </c>
      <c r="W85" s="34">
        <v>416223.01</v>
      </c>
      <c r="X85" s="33">
        <v>23560.033713000001</v>
      </c>
      <c r="Y85" s="32">
        <f t="shared" si="13"/>
        <v>431929.27391570003</v>
      </c>
      <c r="Z85" s="34">
        <v>452150.12</v>
      </c>
      <c r="AA85" s="33">
        <v>25593.624405999999</v>
      </c>
      <c r="AB85" s="32">
        <f t="shared" si="18"/>
        <v>469212.14515340002</v>
      </c>
      <c r="AC85" s="34"/>
      <c r="AD85" s="33"/>
      <c r="AE85" s="32"/>
      <c r="AF85" s="34"/>
      <c r="AG85" s="33"/>
      <c r="AH85" s="32"/>
      <c r="AI85" s="147">
        <f t="shared" si="19"/>
        <v>345579.34</v>
      </c>
      <c r="AJ85" s="30">
        <f t="shared" si="20"/>
        <v>211.49</v>
      </c>
      <c r="AK85" s="29">
        <f t="shared" si="22"/>
        <v>2144.19</v>
      </c>
      <c r="AL85" s="28">
        <f t="shared" si="14"/>
        <v>3158031.8000000003</v>
      </c>
      <c r="AM85" s="27">
        <f t="shared" si="15"/>
        <v>1.3565919735407589E-3</v>
      </c>
      <c r="AN85" s="79">
        <f t="shared" si="21"/>
        <v>1.35659197354076E-3</v>
      </c>
    </row>
    <row r="86" spans="1:40" ht="15.75" customHeight="1" x14ac:dyDescent="0.25">
      <c r="A86" s="126">
        <v>1</v>
      </c>
      <c r="B86" s="77">
        <v>84</v>
      </c>
      <c r="C86" s="77">
        <v>9</v>
      </c>
      <c r="D86" s="78" t="s">
        <v>597</v>
      </c>
      <c r="E86" s="78" t="s">
        <v>195</v>
      </c>
      <c r="F86" s="124">
        <v>2113</v>
      </c>
      <c r="G86" s="34">
        <v>10</v>
      </c>
      <c r="H86" s="34">
        <v>661309.47</v>
      </c>
      <c r="I86" s="33">
        <v>61082.826000000001</v>
      </c>
      <c r="J86" s="28">
        <v>660249.30839999998</v>
      </c>
      <c r="K86" s="34">
        <v>562724.19999999995</v>
      </c>
      <c r="L86" s="33">
        <v>60651.468399999998</v>
      </c>
      <c r="M86" s="28">
        <v>552280.00475999992</v>
      </c>
      <c r="N86" s="34">
        <v>508406.2</v>
      </c>
      <c r="O86" s="33">
        <v>23967.6309</v>
      </c>
      <c r="P86" s="28">
        <v>532882.42601000005</v>
      </c>
      <c r="Q86" s="34">
        <v>593035.94999999995</v>
      </c>
      <c r="R86" s="33">
        <v>28325.127899999999</v>
      </c>
      <c r="S86" s="28">
        <f t="shared" si="16"/>
        <v>621181.90431000001</v>
      </c>
      <c r="T86" s="34">
        <v>304145.71999999997</v>
      </c>
      <c r="U86" s="33">
        <v>14797.450703</v>
      </c>
      <c r="V86" s="32">
        <f t="shared" si="17"/>
        <v>318283.0962267</v>
      </c>
      <c r="W86" s="34">
        <v>564538.88</v>
      </c>
      <c r="X86" s="33">
        <v>26882.985424999999</v>
      </c>
      <c r="Y86" s="32">
        <f t="shared" si="13"/>
        <v>591421.48403250007</v>
      </c>
      <c r="Z86" s="34">
        <v>562620.39</v>
      </c>
      <c r="AA86" s="33">
        <v>26791.60167</v>
      </c>
      <c r="AB86" s="32">
        <f t="shared" si="18"/>
        <v>589411.66716300009</v>
      </c>
      <c r="AC86" s="34"/>
      <c r="AD86" s="33"/>
      <c r="AE86" s="32"/>
      <c r="AF86" s="34"/>
      <c r="AG86" s="33"/>
      <c r="AH86" s="32"/>
      <c r="AI86" s="147">
        <f t="shared" si="19"/>
        <v>530636.12</v>
      </c>
      <c r="AJ86" s="30">
        <f t="shared" si="20"/>
        <v>251.13</v>
      </c>
      <c r="AK86" s="29">
        <f t="shared" si="22"/>
        <v>2144.19</v>
      </c>
      <c r="AL86" s="28">
        <f t="shared" si="14"/>
        <v>4000035.78</v>
      </c>
      <c r="AM86" s="27">
        <f t="shared" si="15"/>
        <v>1.7182906242501573E-3</v>
      </c>
      <c r="AN86" s="79">
        <f t="shared" si="21"/>
        <v>1.7182906242501599E-3</v>
      </c>
    </row>
    <row r="87" spans="1:40" ht="15.75" customHeight="1" x14ac:dyDescent="0.25">
      <c r="A87" s="126">
        <v>1</v>
      </c>
      <c r="B87" s="77">
        <v>85</v>
      </c>
      <c r="C87" s="77">
        <v>5</v>
      </c>
      <c r="D87" s="78" t="s">
        <v>597</v>
      </c>
      <c r="E87" s="78" t="s">
        <v>338</v>
      </c>
      <c r="F87" s="124">
        <v>3116</v>
      </c>
      <c r="G87" s="34">
        <v>10</v>
      </c>
      <c r="H87" s="34">
        <v>3290298.92</v>
      </c>
      <c r="I87" s="33">
        <v>155114.74530000001</v>
      </c>
      <c r="J87" s="28">
        <v>3448702.5921700001</v>
      </c>
      <c r="K87" s="34">
        <v>3265816.97</v>
      </c>
      <c r="L87" s="33">
        <v>153960.58660000001</v>
      </c>
      <c r="M87" s="28">
        <v>3423042.0217400002</v>
      </c>
      <c r="N87" s="34">
        <v>2742432.58</v>
      </c>
      <c r="O87" s="33">
        <v>129285.2157</v>
      </c>
      <c r="P87" s="28">
        <v>2874462.1007300001</v>
      </c>
      <c r="Q87" s="34">
        <v>3071898.94</v>
      </c>
      <c r="R87" s="33">
        <v>146159.35310000001</v>
      </c>
      <c r="S87" s="28">
        <f t="shared" si="16"/>
        <v>3218313.5455900002</v>
      </c>
      <c r="T87" s="34">
        <v>2830838.87</v>
      </c>
      <c r="U87" s="33">
        <v>134895.14277499999</v>
      </c>
      <c r="V87" s="32">
        <f t="shared" si="17"/>
        <v>2965538.0999475005</v>
      </c>
      <c r="W87" s="34">
        <v>4014618.62</v>
      </c>
      <c r="X87" s="33">
        <v>191172.23421200001</v>
      </c>
      <c r="Y87" s="32">
        <f t="shared" si="13"/>
        <v>4205791.0243668007</v>
      </c>
      <c r="Z87" s="34">
        <v>4571620.9400000004</v>
      </c>
      <c r="AA87" s="33">
        <v>217696.117688</v>
      </c>
      <c r="AB87" s="32">
        <f t="shared" si="18"/>
        <v>4789317.3045432009</v>
      </c>
      <c r="AC87" s="34"/>
      <c r="AD87" s="33"/>
      <c r="AE87" s="32"/>
      <c r="AF87" s="34"/>
      <c r="AG87" s="33"/>
      <c r="AH87" s="32"/>
      <c r="AI87" s="147">
        <f t="shared" si="19"/>
        <v>3610684.42</v>
      </c>
      <c r="AJ87" s="30">
        <f t="shared" si="20"/>
        <v>1158.76</v>
      </c>
      <c r="AK87" s="29">
        <f t="shared" si="22"/>
        <v>2144.19</v>
      </c>
      <c r="AL87" s="28">
        <f t="shared" si="14"/>
        <v>3070599.8800000004</v>
      </c>
      <c r="AM87" s="27">
        <f t="shared" si="15"/>
        <v>1.3190339473982554E-3</v>
      </c>
      <c r="AN87" s="79">
        <f t="shared" si="21"/>
        <v>1.3190339473982599E-3</v>
      </c>
    </row>
    <row r="88" spans="1:40" ht="15.75" customHeight="1" x14ac:dyDescent="0.25">
      <c r="A88" s="126">
        <v>1</v>
      </c>
      <c r="B88" s="77">
        <v>86</v>
      </c>
      <c r="C88" s="77">
        <v>14</v>
      </c>
      <c r="D88" s="78" t="s">
        <v>598</v>
      </c>
      <c r="E88" s="78" t="s">
        <v>16</v>
      </c>
      <c r="F88" s="124">
        <v>9491</v>
      </c>
      <c r="G88" s="34">
        <v>12</v>
      </c>
      <c r="H88" s="34">
        <v>13468000.35</v>
      </c>
      <c r="I88" s="33">
        <v>987653.8334</v>
      </c>
      <c r="J88" s="28">
        <v>13977988.098592002</v>
      </c>
      <c r="K88" s="34">
        <v>12542095.710000001</v>
      </c>
      <c r="L88" s="33">
        <v>919754.12170000002</v>
      </c>
      <c r="M88" s="28">
        <v>13017022.578896003</v>
      </c>
      <c r="N88" s="34">
        <v>9855840.3699999992</v>
      </c>
      <c r="O88" s="33">
        <v>722762.52450000006</v>
      </c>
      <c r="P88" s="28">
        <v>10229047.186960001</v>
      </c>
      <c r="Q88" s="34">
        <v>10735741.42</v>
      </c>
      <c r="R88" s="33">
        <v>792745.14359999995</v>
      </c>
      <c r="S88" s="28">
        <f t="shared" si="16"/>
        <v>11136155.829568001</v>
      </c>
      <c r="T88" s="34">
        <v>9417456.5</v>
      </c>
      <c r="U88" s="33">
        <v>697404.95129700005</v>
      </c>
      <c r="V88" s="32">
        <f t="shared" si="17"/>
        <v>9766457.7345473617</v>
      </c>
      <c r="W88" s="34">
        <v>11613604.93</v>
      </c>
      <c r="X88" s="33">
        <v>860267.59574799996</v>
      </c>
      <c r="Y88" s="32">
        <f t="shared" si="13"/>
        <v>12043737.814362241</v>
      </c>
      <c r="Z88" s="34">
        <v>13359422.83</v>
      </c>
      <c r="AA88" s="33">
        <v>989587.48520600004</v>
      </c>
      <c r="AB88" s="32">
        <f t="shared" si="18"/>
        <v>13854215.58616928</v>
      </c>
      <c r="AC88" s="34"/>
      <c r="AD88" s="33"/>
      <c r="AE88" s="32"/>
      <c r="AF88" s="34"/>
      <c r="AG88" s="33"/>
      <c r="AH88" s="32"/>
      <c r="AI88" s="147">
        <f t="shared" si="19"/>
        <v>11405922.83</v>
      </c>
      <c r="AJ88" s="30">
        <f t="shared" si="20"/>
        <v>1201.76</v>
      </c>
      <c r="AK88" s="29">
        <f>+$AL$601</f>
        <v>2628.54</v>
      </c>
      <c r="AL88" s="28">
        <f t="shared" si="14"/>
        <v>13541568.98</v>
      </c>
      <c r="AM88" s="27">
        <f t="shared" si="15"/>
        <v>5.817035720608172E-3</v>
      </c>
      <c r="AN88" s="79">
        <f t="shared" si="21"/>
        <v>5.8170357206081703E-3</v>
      </c>
    </row>
    <row r="89" spans="1:40" ht="15.75" customHeight="1" x14ac:dyDescent="0.25">
      <c r="A89" s="126">
        <v>1</v>
      </c>
      <c r="B89" s="77">
        <v>87</v>
      </c>
      <c r="C89" s="77">
        <v>17</v>
      </c>
      <c r="D89" s="78" t="s">
        <v>597</v>
      </c>
      <c r="E89" s="78" t="s">
        <v>351</v>
      </c>
      <c r="F89" s="124">
        <v>3882</v>
      </c>
      <c r="G89" s="34">
        <v>10</v>
      </c>
      <c r="H89" s="34">
        <v>2749821.04</v>
      </c>
      <c r="I89" s="33">
        <v>254081.954</v>
      </c>
      <c r="J89" s="28">
        <v>2745312.9946000003</v>
      </c>
      <c r="K89" s="34">
        <v>2771463.94</v>
      </c>
      <c r="L89" s="33">
        <v>258255.91560000001</v>
      </c>
      <c r="M89" s="28">
        <v>2764528.8268400002</v>
      </c>
      <c r="N89" s="34">
        <v>2047757.86</v>
      </c>
      <c r="O89" s="33">
        <v>133589.58050000001</v>
      </c>
      <c r="P89" s="28">
        <v>2105585.1074500005</v>
      </c>
      <c r="Q89" s="34">
        <v>2406308.4900000002</v>
      </c>
      <c r="R89" s="33">
        <v>157748.61670000001</v>
      </c>
      <c r="S89" s="28">
        <f t="shared" si="16"/>
        <v>2473415.8606300005</v>
      </c>
      <c r="T89" s="34">
        <v>2537186.66</v>
      </c>
      <c r="U89" s="33">
        <v>168366.349162</v>
      </c>
      <c r="V89" s="32">
        <f t="shared" si="17"/>
        <v>2605702.3419218003</v>
      </c>
      <c r="W89" s="34">
        <v>3118834.52</v>
      </c>
      <c r="X89" s="33">
        <v>202474.70204599999</v>
      </c>
      <c r="Y89" s="32">
        <f t="shared" si="13"/>
        <v>3207995.7997494005</v>
      </c>
      <c r="Z89" s="34">
        <v>3701291.18</v>
      </c>
      <c r="AA89" s="33">
        <v>242141.791172</v>
      </c>
      <c r="AB89" s="32">
        <f t="shared" si="18"/>
        <v>3805064.3277108003</v>
      </c>
      <c r="AC89" s="34"/>
      <c r="AD89" s="33"/>
      <c r="AE89" s="32"/>
      <c r="AF89" s="34"/>
      <c r="AG89" s="33"/>
      <c r="AH89" s="32"/>
      <c r="AI89" s="147">
        <f t="shared" si="19"/>
        <v>2839552.69</v>
      </c>
      <c r="AJ89" s="30">
        <f t="shared" si="20"/>
        <v>731.47</v>
      </c>
      <c r="AK89" s="29">
        <f t="shared" ref="AK89:AK95" si="23">+$AL$600</f>
        <v>2144.19</v>
      </c>
      <c r="AL89" s="28">
        <f t="shared" si="14"/>
        <v>5484179.04</v>
      </c>
      <c r="AM89" s="27">
        <f t="shared" si="15"/>
        <v>2.3558322836155303E-3</v>
      </c>
      <c r="AN89" s="79">
        <f t="shared" si="21"/>
        <v>2.3558322836155299E-3</v>
      </c>
    </row>
    <row r="90" spans="1:40" ht="15.75" customHeight="1" x14ac:dyDescent="0.25">
      <c r="A90" s="126">
        <v>1</v>
      </c>
      <c r="B90" s="77">
        <v>88</v>
      </c>
      <c r="C90" s="77">
        <v>17</v>
      </c>
      <c r="D90" s="78" t="s">
        <v>597</v>
      </c>
      <c r="E90" s="78" t="s">
        <v>414</v>
      </c>
      <c r="F90" s="124">
        <v>3802</v>
      </c>
      <c r="G90" s="34">
        <v>10</v>
      </c>
      <c r="H90" s="34">
        <v>1833299.64</v>
      </c>
      <c r="I90" s="33">
        <v>137979.76060000001</v>
      </c>
      <c r="J90" s="28">
        <v>1864851.8673400001</v>
      </c>
      <c r="K90" s="34">
        <v>1703008.28</v>
      </c>
      <c r="L90" s="33">
        <v>136302.9062</v>
      </c>
      <c r="M90" s="28">
        <v>1723375.9111800001</v>
      </c>
      <c r="N90" s="34">
        <v>1028730.09</v>
      </c>
      <c r="O90" s="33">
        <v>48664.231099999997</v>
      </c>
      <c r="P90" s="28">
        <v>1078072.4447900001</v>
      </c>
      <c r="Q90" s="34">
        <v>1870407.9</v>
      </c>
      <c r="R90" s="33">
        <v>96490.224400000006</v>
      </c>
      <c r="S90" s="28">
        <f t="shared" si="16"/>
        <v>1951309.44316</v>
      </c>
      <c r="T90" s="34">
        <v>1594501.16</v>
      </c>
      <c r="U90" s="33">
        <v>81863.440004999997</v>
      </c>
      <c r="V90" s="32">
        <f t="shared" si="17"/>
        <v>1663901.4919945002</v>
      </c>
      <c r="W90" s="34">
        <v>2303389.0099999998</v>
      </c>
      <c r="X90" s="33">
        <v>109685.239545</v>
      </c>
      <c r="Y90" s="32">
        <f t="shared" si="13"/>
        <v>2413074.1475005001</v>
      </c>
      <c r="Z90" s="34">
        <v>2104585.63</v>
      </c>
      <c r="AA90" s="33">
        <v>100218.419012</v>
      </c>
      <c r="AB90" s="32">
        <f t="shared" si="18"/>
        <v>2204803.9320867998</v>
      </c>
      <c r="AC90" s="34"/>
      <c r="AD90" s="33"/>
      <c r="AE90" s="32"/>
      <c r="AF90" s="34"/>
      <c r="AG90" s="33"/>
      <c r="AH90" s="32"/>
      <c r="AI90" s="147">
        <f t="shared" si="19"/>
        <v>1862232.29</v>
      </c>
      <c r="AJ90" s="30">
        <f t="shared" si="20"/>
        <v>489.8</v>
      </c>
      <c r="AK90" s="29">
        <f t="shared" si="23"/>
        <v>2144.19</v>
      </c>
      <c r="AL90" s="28">
        <f t="shared" si="14"/>
        <v>6289990.7800000003</v>
      </c>
      <c r="AM90" s="27">
        <f t="shared" si="15"/>
        <v>2.7019838767277067E-3</v>
      </c>
      <c r="AN90" s="79">
        <f t="shared" si="21"/>
        <v>2.7019838767277102E-3</v>
      </c>
    </row>
    <row r="91" spans="1:40" ht="15.75" customHeight="1" x14ac:dyDescent="0.25">
      <c r="A91" s="126">
        <v>1</v>
      </c>
      <c r="B91" s="77">
        <v>89</v>
      </c>
      <c r="C91" s="77">
        <v>20</v>
      </c>
      <c r="D91" s="78" t="s">
        <v>597</v>
      </c>
      <c r="E91" s="78" t="s">
        <v>196</v>
      </c>
      <c r="F91" s="124">
        <v>1399</v>
      </c>
      <c r="G91" s="34">
        <v>10</v>
      </c>
      <c r="H91" s="34">
        <v>1508582.27</v>
      </c>
      <c r="I91" s="33">
        <v>0</v>
      </c>
      <c r="J91" s="28">
        <v>1659440.4970000002</v>
      </c>
      <c r="K91" s="34">
        <v>1348162.26</v>
      </c>
      <c r="L91" s="33">
        <v>0</v>
      </c>
      <c r="M91" s="28">
        <v>1482978.486</v>
      </c>
      <c r="N91" s="34">
        <v>1168536.3799999999</v>
      </c>
      <c r="O91" s="33">
        <v>0</v>
      </c>
      <c r="P91" s="28">
        <v>1285390.0179999999</v>
      </c>
      <c r="Q91" s="34">
        <v>1319700.55</v>
      </c>
      <c r="R91" s="33">
        <v>0</v>
      </c>
      <c r="S91" s="28">
        <f t="shared" si="16"/>
        <v>1451670.6050000002</v>
      </c>
      <c r="T91" s="34">
        <v>1309372.18</v>
      </c>
      <c r="U91" s="33">
        <v>0</v>
      </c>
      <c r="V91" s="32">
        <f t="shared" si="17"/>
        <v>1440309.398</v>
      </c>
      <c r="W91" s="34">
        <v>1453790.24</v>
      </c>
      <c r="X91" s="33">
        <v>0</v>
      </c>
      <c r="Y91" s="32">
        <f t="shared" si="13"/>
        <v>1599169.2640000002</v>
      </c>
      <c r="Z91" s="34">
        <v>1682765.49</v>
      </c>
      <c r="AA91" s="33">
        <v>0</v>
      </c>
      <c r="AB91" s="32">
        <f t="shared" si="18"/>
        <v>1851042.0390000001</v>
      </c>
      <c r="AC91" s="34"/>
      <c r="AD91" s="33"/>
      <c r="AE91" s="32"/>
      <c r="AF91" s="34"/>
      <c r="AG91" s="33"/>
      <c r="AH91" s="32"/>
      <c r="AI91" s="147">
        <f t="shared" si="19"/>
        <v>1525516.26</v>
      </c>
      <c r="AJ91" s="30">
        <f t="shared" si="20"/>
        <v>1090.43</v>
      </c>
      <c r="AK91" s="29">
        <f t="shared" si="23"/>
        <v>2144.19</v>
      </c>
      <c r="AL91" s="28">
        <f t="shared" si="14"/>
        <v>1474210.24</v>
      </c>
      <c r="AM91" s="27">
        <f t="shared" si="15"/>
        <v>6.3327474374881077E-4</v>
      </c>
      <c r="AN91" s="79">
        <f t="shared" si="21"/>
        <v>6.3327474374881099E-4</v>
      </c>
    </row>
    <row r="92" spans="1:40" ht="15.75" customHeight="1" x14ac:dyDescent="0.25">
      <c r="A92" s="126">
        <v>1</v>
      </c>
      <c r="B92" s="77">
        <v>90</v>
      </c>
      <c r="C92" s="77">
        <v>4</v>
      </c>
      <c r="D92" s="78" t="s">
        <v>597</v>
      </c>
      <c r="E92" s="78" t="s">
        <v>198</v>
      </c>
      <c r="F92" s="124">
        <v>2741</v>
      </c>
      <c r="G92" s="34">
        <v>10</v>
      </c>
      <c r="H92" s="34">
        <v>4749677.07</v>
      </c>
      <c r="I92" s="33">
        <v>0</v>
      </c>
      <c r="J92" s="28">
        <v>5224644.7770000007</v>
      </c>
      <c r="K92" s="34">
        <v>4272666.71</v>
      </c>
      <c r="L92" s="33">
        <v>0</v>
      </c>
      <c r="M92" s="28">
        <v>4699933.3810000001</v>
      </c>
      <c r="N92" s="34">
        <v>3810176.37</v>
      </c>
      <c r="O92" s="33">
        <v>0</v>
      </c>
      <c r="P92" s="28">
        <v>4191194.0070000007</v>
      </c>
      <c r="Q92" s="34">
        <v>3988847.91</v>
      </c>
      <c r="R92" s="33">
        <v>0</v>
      </c>
      <c r="S92" s="28">
        <f t="shared" si="16"/>
        <v>4387732.7010000004</v>
      </c>
      <c r="T92" s="34">
        <v>3791504.73</v>
      </c>
      <c r="U92" s="33">
        <v>0</v>
      </c>
      <c r="V92" s="32">
        <f t="shared" si="17"/>
        <v>4170655.2030000002</v>
      </c>
      <c r="W92" s="34">
        <v>5131063.37</v>
      </c>
      <c r="X92" s="33">
        <v>0</v>
      </c>
      <c r="Y92" s="32">
        <f t="shared" si="13"/>
        <v>5644169.7070000004</v>
      </c>
      <c r="Z92" s="34">
        <v>4874642.6900000004</v>
      </c>
      <c r="AA92" s="33">
        <v>0</v>
      </c>
      <c r="AB92" s="32">
        <f t="shared" si="18"/>
        <v>5362106.9590000007</v>
      </c>
      <c r="AC92" s="34"/>
      <c r="AD92" s="33"/>
      <c r="AE92" s="32"/>
      <c r="AF92" s="34"/>
      <c r="AG92" s="33"/>
      <c r="AH92" s="32"/>
      <c r="AI92" s="147">
        <f t="shared" si="19"/>
        <v>4751171.72</v>
      </c>
      <c r="AJ92" s="30">
        <f t="shared" si="20"/>
        <v>1733.37</v>
      </c>
      <c r="AK92" s="29">
        <f t="shared" si="23"/>
        <v>2144.19</v>
      </c>
      <c r="AL92" s="28">
        <f t="shared" si="14"/>
        <v>1126057.6200000003</v>
      </c>
      <c r="AM92" s="27">
        <f t="shared" si="15"/>
        <v>4.8371923583429726E-4</v>
      </c>
      <c r="AN92" s="79">
        <f t="shared" si="21"/>
        <v>4.8371923583429699E-4</v>
      </c>
    </row>
    <row r="93" spans="1:40" ht="15.75" customHeight="1" x14ac:dyDescent="0.25">
      <c r="A93" s="126">
        <v>1</v>
      </c>
      <c r="B93" s="77">
        <v>91</v>
      </c>
      <c r="C93" s="77">
        <v>14</v>
      </c>
      <c r="D93" s="78" t="s">
        <v>597</v>
      </c>
      <c r="E93" s="78" t="s">
        <v>199</v>
      </c>
      <c r="F93" s="124">
        <v>2767</v>
      </c>
      <c r="G93" s="34">
        <v>10</v>
      </c>
      <c r="H93" s="34">
        <v>1267476.97</v>
      </c>
      <c r="I93" s="33">
        <v>54088.371500000001</v>
      </c>
      <c r="J93" s="28">
        <v>1334727.4583500002</v>
      </c>
      <c r="K93" s="34">
        <v>1018881.24</v>
      </c>
      <c r="L93" s="33">
        <v>49472.236199999999</v>
      </c>
      <c r="M93" s="28">
        <v>1066349.9041800001</v>
      </c>
      <c r="N93" s="34">
        <v>1394961.07</v>
      </c>
      <c r="O93" s="33">
        <v>27078.4323</v>
      </c>
      <c r="P93" s="28">
        <v>1504670.9014700002</v>
      </c>
      <c r="Q93" s="34">
        <v>1874948.39</v>
      </c>
      <c r="R93" s="33">
        <v>36647.453999999998</v>
      </c>
      <c r="S93" s="28">
        <f t="shared" si="16"/>
        <v>2022131.0296000002</v>
      </c>
      <c r="T93" s="34">
        <v>1540471.88</v>
      </c>
      <c r="U93" s="33">
        <v>30225.823960999998</v>
      </c>
      <c r="V93" s="32">
        <f t="shared" si="17"/>
        <v>1661270.6616429</v>
      </c>
      <c r="W93" s="34">
        <v>2187855.4500000002</v>
      </c>
      <c r="X93" s="33">
        <v>42899.155813999998</v>
      </c>
      <c r="Y93" s="32">
        <f t="shared" si="13"/>
        <v>2359451.9236046006</v>
      </c>
      <c r="Z93" s="34">
        <v>1639178.29</v>
      </c>
      <c r="AA93" s="33">
        <v>32140.788299</v>
      </c>
      <c r="AB93" s="32">
        <f t="shared" si="18"/>
        <v>1767741.2518711004</v>
      </c>
      <c r="AC93" s="34"/>
      <c r="AD93" s="33"/>
      <c r="AE93" s="32"/>
      <c r="AF93" s="34"/>
      <c r="AG93" s="33"/>
      <c r="AH93" s="32"/>
      <c r="AI93" s="147">
        <f t="shared" si="19"/>
        <v>1863053.15</v>
      </c>
      <c r="AJ93" s="30">
        <f t="shared" si="20"/>
        <v>673.31</v>
      </c>
      <c r="AK93" s="29">
        <f t="shared" si="23"/>
        <v>2144.19</v>
      </c>
      <c r="AL93" s="28">
        <f t="shared" si="14"/>
        <v>4069924.9600000004</v>
      </c>
      <c r="AM93" s="27">
        <f t="shared" si="15"/>
        <v>1.7483128363841032E-3</v>
      </c>
      <c r="AN93" s="79">
        <f t="shared" si="21"/>
        <v>1.7483128363840999E-3</v>
      </c>
    </row>
    <row r="94" spans="1:40" ht="15.75" customHeight="1" x14ac:dyDescent="0.25">
      <c r="A94" s="126">
        <v>1</v>
      </c>
      <c r="B94" s="77">
        <v>92</v>
      </c>
      <c r="C94" s="77">
        <v>16</v>
      </c>
      <c r="D94" s="78" t="s">
        <v>597</v>
      </c>
      <c r="E94" s="78" t="s">
        <v>200</v>
      </c>
      <c r="F94" s="124">
        <v>5174</v>
      </c>
      <c r="G94" s="34">
        <v>10</v>
      </c>
      <c r="H94" s="34">
        <v>3490945.21</v>
      </c>
      <c r="I94" s="33">
        <v>198698.37899999999</v>
      </c>
      <c r="J94" s="28">
        <v>3621471.5141000003</v>
      </c>
      <c r="K94" s="34">
        <v>2520582.02</v>
      </c>
      <c r="L94" s="33">
        <v>169158.48639999999</v>
      </c>
      <c r="M94" s="28">
        <v>2586565.8869600003</v>
      </c>
      <c r="N94" s="34">
        <v>1767475.08</v>
      </c>
      <c r="O94" s="33">
        <v>83323.255499999999</v>
      </c>
      <c r="P94" s="28">
        <v>1852567.0069500003</v>
      </c>
      <c r="Q94" s="34">
        <v>2094222.56</v>
      </c>
      <c r="R94" s="33">
        <v>100990.75840000001</v>
      </c>
      <c r="S94" s="28">
        <f t="shared" si="16"/>
        <v>2192554.9817600003</v>
      </c>
      <c r="T94" s="34">
        <v>1561307.96</v>
      </c>
      <c r="U94" s="33">
        <v>75823.764798999997</v>
      </c>
      <c r="V94" s="32">
        <f t="shared" si="17"/>
        <v>1634032.6147211001</v>
      </c>
      <c r="W94" s="34">
        <v>2496602.2400000002</v>
      </c>
      <c r="X94" s="33">
        <v>118885.874191</v>
      </c>
      <c r="Y94" s="32">
        <f t="shared" si="13"/>
        <v>2615488.0023899004</v>
      </c>
      <c r="Z94" s="34">
        <v>3234908.83</v>
      </c>
      <c r="AA94" s="33">
        <v>154043.27518699999</v>
      </c>
      <c r="AB94" s="32">
        <f t="shared" si="18"/>
        <v>3388952.1102943001</v>
      </c>
      <c r="AC94" s="34"/>
      <c r="AD94" s="33"/>
      <c r="AE94" s="32"/>
      <c r="AF94" s="34"/>
      <c r="AG94" s="33"/>
      <c r="AH94" s="32"/>
      <c r="AI94" s="147">
        <f t="shared" si="19"/>
        <v>2336718.94</v>
      </c>
      <c r="AJ94" s="30">
        <f t="shared" si="20"/>
        <v>451.63</v>
      </c>
      <c r="AK94" s="29">
        <f t="shared" si="23"/>
        <v>2144.19</v>
      </c>
      <c r="AL94" s="28">
        <f t="shared" si="14"/>
        <v>8757305.4399999995</v>
      </c>
      <c r="AM94" s="27">
        <f t="shared" si="15"/>
        <v>3.7618653079265455E-3</v>
      </c>
      <c r="AN94" s="79">
        <f t="shared" si="21"/>
        <v>3.7618653079265498E-3</v>
      </c>
    </row>
    <row r="95" spans="1:40" ht="15.75" customHeight="1" x14ac:dyDescent="0.25">
      <c r="A95" s="126">
        <v>1</v>
      </c>
      <c r="B95" s="77">
        <v>94</v>
      </c>
      <c r="C95" s="77">
        <v>14</v>
      </c>
      <c r="D95" s="78" t="s">
        <v>597</v>
      </c>
      <c r="E95" s="78" t="s">
        <v>201</v>
      </c>
      <c r="F95" s="124">
        <v>2700</v>
      </c>
      <c r="G95" s="34">
        <v>10</v>
      </c>
      <c r="H95" s="34">
        <v>1250726.79</v>
      </c>
      <c r="I95" s="33">
        <v>0</v>
      </c>
      <c r="J95" s="28">
        <v>1375799.469</v>
      </c>
      <c r="K95" s="34">
        <v>925960.64</v>
      </c>
      <c r="L95" s="33">
        <v>0</v>
      </c>
      <c r="M95" s="28">
        <v>1018556.7040000001</v>
      </c>
      <c r="N95" s="34">
        <v>598713.59</v>
      </c>
      <c r="O95" s="33">
        <v>0</v>
      </c>
      <c r="P95" s="28">
        <v>658584.94900000002</v>
      </c>
      <c r="Q95" s="34">
        <v>833032.7</v>
      </c>
      <c r="R95" s="33">
        <v>0</v>
      </c>
      <c r="S95" s="28">
        <f t="shared" si="16"/>
        <v>916335.97</v>
      </c>
      <c r="T95" s="34">
        <v>229777.65</v>
      </c>
      <c r="U95" s="33">
        <v>0</v>
      </c>
      <c r="V95" s="32">
        <f t="shared" si="17"/>
        <v>252755.41500000001</v>
      </c>
      <c r="W95" s="34">
        <v>930116.14</v>
      </c>
      <c r="X95" s="33">
        <v>0</v>
      </c>
      <c r="Y95" s="32">
        <f t="shared" si="13"/>
        <v>1023127.7540000001</v>
      </c>
      <c r="Z95" s="34">
        <v>1208740.1100000001</v>
      </c>
      <c r="AA95" s="33">
        <v>0</v>
      </c>
      <c r="AB95" s="32">
        <f t="shared" si="18"/>
        <v>1329614.1210000003</v>
      </c>
      <c r="AC95" s="34"/>
      <c r="AD95" s="33"/>
      <c r="AE95" s="32"/>
      <c r="AF95" s="34"/>
      <c r="AG95" s="33"/>
      <c r="AH95" s="32"/>
      <c r="AI95" s="147">
        <f t="shared" si="19"/>
        <v>836083.64</v>
      </c>
      <c r="AJ95" s="30">
        <f t="shared" si="20"/>
        <v>309.66000000000003</v>
      </c>
      <c r="AK95" s="29">
        <f t="shared" si="23"/>
        <v>2144.19</v>
      </c>
      <c r="AL95" s="28">
        <f t="shared" si="14"/>
        <v>4953231</v>
      </c>
      <c r="AM95" s="27">
        <f t="shared" si="15"/>
        <v>2.1277535640056781E-3</v>
      </c>
      <c r="AN95" s="79">
        <f t="shared" si="21"/>
        <v>2.1277535640056799E-3</v>
      </c>
    </row>
    <row r="96" spans="1:40" ht="15.75" customHeight="1" x14ac:dyDescent="0.25">
      <c r="A96" s="126">
        <v>1</v>
      </c>
      <c r="B96" s="77">
        <v>95</v>
      </c>
      <c r="C96" s="77">
        <v>15</v>
      </c>
      <c r="D96" s="78" t="s">
        <v>598</v>
      </c>
      <c r="E96" s="78" t="s">
        <v>17</v>
      </c>
      <c r="F96" s="124">
        <v>7498</v>
      </c>
      <c r="G96" s="34">
        <v>12</v>
      </c>
      <c r="H96" s="34">
        <v>7589210.4100000001</v>
      </c>
      <c r="I96" s="33">
        <v>604439.24959999998</v>
      </c>
      <c r="J96" s="28">
        <v>7822943.6996480012</v>
      </c>
      <c r="K96" s="34">
        <v>7767981.5899999999</v>
      </c>
      <c r="L96" s="33">
        <v>612493.90410000004</v>
      </c>
      <c r="M96" s="28">
        <v>8014146.2082080003</v>
      </c>
      <c r="N96" s="34">
        <v>7229739.6200000001</v>
      </c>
      <c r="O96" s="33">
        <v>340827.91</v>
      </c>
      <c r="P96" s="28">
        <v>7715581.1152000008</v>
      </c>
      <c r="Q96" s="34">
        <v>8755700.0299999993</v>
      </c>
      <c r="R96" s="33">
        <v>417017.11219999997</v>
      </c>
      <c r="S96" s="28">
        <f t="shared" si="16"/>
        <v>9339324.8679360002</v>
      </c>
      <c r="T96" s="34">
        <v>7622062.1799999997</v>
      </c>
      <c r="U96" s="33">
        <v>363751.36237599998</v>
      </c>
      <c r="V96" s="32">
        <f t="shared" si="17"/>
        <v>8129308.1157388808</v>
      </c>
      <c r="W96" s="34">
        <v>11256235.1</v>
      </c>
      <c r="X96" s="33">
        <v>536014.15848099999</v>
      </c>
      <c r="Y96" s="32">
        <f t="shared" si="13"/>
        <v>12006647.454501281</v>
      </c>
      <c r="Z96" s="34">
        <v>12199226.01</v>
      </c>
      <c r="AA96" s="33">
        <v>580918.69252000004</v>
      </c>
      <c r="AB96" s="32">
        <f t="shared" si="18"/>
        <v>13012504.195577601</v>
      </c>
      <c r="AC96" s="34"/>
      <c r="AD96" s="33"/>
      <c r="AE96" s="32"/>
      <c r="AF96" s="34"/>
      <c r="AG96" s="33"/>
      <c r="AH96" s="32"/>
      <c r="AI96" s="147">
        <f t="shared" si="19"/>
        <v>10040673.15</v>
      </c>
      <c r="AJ96" s="30">
        <f t="shared" si="20"/>
        <v>1339.11</v>
      </c>
      <c r="AK96" s="29">
        <f>+$AL$601</f>
        <v>2628.54</v>
      </c>
      <c r="AL96" s="28">
        <f t="shared" si="14"/>
        <v>9668146.1400000006</v>
      </c>
      <c r="AM96" s="27">
        <f t="shared" si="15"/>
        <v>4.1531340667763606E-3</v>
      </c>
      <c r="AN96" s="79">
        <f t="shared" si="21"/>
        <v>4.1531340667763598E-3</v>
      </c>
    </row>
    <row r="97" spans="1:40" ht="15.75" customHeight="1" x14ac:dyDescent="0.25">
      <c r="A97" s="126">
        <v>1</v>
      </c>
      <c r="B97" s="77">
        <v>96</v>
      </c>
      <c r="C97" s="77">
        <v>6</v>
      </c>
      <c r="D97" s="78" t="s">
        <v>597</v>
      </c>
      <c r="E97" s="78" t="s">
        <v>202</v>
      </c>
      <c r="F97" s="124">
        <v>1863</v>
      </c>
      <c r="G97" s="34">
        <v>10</v>
      </c>
      <c r="H97" s="34">
        <v>2563177.9</v>
      </c>
      <c r="I97" s="33">
        <v>0</v>
      </c>
      <c r="J97" s="28">
        <v>2819495.69</v>
      </c>
      <c r="K97" s="34">
        <v>2199781.98</v>
      </c>
      <c r="L97" s="33">
        <v>0</v>
      </c>
      <c r="M97" s="28">
        <v>2419760.1780000003</v>
      </c>
      <c r="N97" s="34">
        <v>1438658.74</v>
      </c>
      <c r="O97" s="33">
        <v>0</v>
      </c>
      <c r="P97" s="28">
        <v>1582524.6140000001</v>
      </c>
      <c r="Q97" s="34">
        <v>1317607.26</v>
      </c>
      <c r="R97" s="33">
        <v>0</v>
      </c>
      <c r="S97" s="28">
        <f t="shared" si="16"/>
        <v>1449367.986</v>
      </c>
      <c r="T97" s="34">
        <v>1480919.07</v>
      </c>
      <c r="U97" s="33">
        <v>0</v>
      </c>
      <c r="V97" s="32">
        <f t="shared" si="17"/>
        <v>1629010.9770000002</v>
      </c>
      <c r="W97" s="34">
        <v>3400659.35</v>
      </c>
      <c r="X97" s="33">
        <v>0</v>
      </c>
      <c r="Y97" s="32">
        <f t="shared" si="13"/>
        <v>3740725.2850000006</v>
      </c>
      <c r="Z97" s="34">
        <v>2682247.92</v>
      </c>
      <c r="AA97" s="33">
        <v>0</v>
      </c>
      <c r="AB97" s="32">
        <f t="shared" si="18"/>
        <v>2950472.7120000003</v>
      </c>
      <c r="AC97" s="34"/>
      <c r="AD97" s="33"/>
      <c r="AE97" s="32"/>
      <c r="AF97" s="34"/>
      <c r="AG97" s="33"/>
      <c r="AH97" s="32"/>
      <c r="AI97" s="147">
        <f t="shared" si="19"/>
        <v>2270420.31</v>
      </c>
      <c r="AJ97" s="30">
        <f t="shared" si="20"/>
        <v>1218.69</v>
      </c>
      <c r="AK97" s="29">
        <f>+$AL$600</f>
        <v>2144.19</v>
      </c>
      <c r="AL97" s="28">
        <f t="shared" si="14"/>
        <v>1724206.5</v>
      </c>
      <c r="AM97" s="27">
        <f t="shared" si="15"/>
        <v>7.4066534055382358E-4</v>
      </c>
      <c r="AN97" s="79">
        <f t="shared" si="21"/>
        <v>7.4066534055382402E-4</v>
      </c>
    </row>
    <row r="98" spans="1:40" ht="15.75" customHeight="1" x14ac:dyDescent="0.25">
      <c r="A98" s="126">
        <v>1</v>
      </c>
      <c r="B98" s="77">
        <v>97</v>
      </c>
      <c r="C98" s="77">
        <v>1</v>
      </c>
      <c r="D98" s="78" t="s">
        <v>597</v>
      </c>
      <c r="E98" s="78" t="s">
        <v>203</v>
      </c>
      <c r="F98" s="124">
        <v>5245</v>
      </c>
      <c r="G98" s="34">
        <v>10</v>
      </c>
      <c r="H98" s="34">
        <v>4656378.5999999996</v>
      </c>
      <c r="I98" s="33">
        <v>260933.1465</v>
      </c>
      <c r="J98" s="28">
        <v>4834989.9988500001</v>
      </c>
      <c r="K98" s="34">
        <v>4394350.88</v>
      </c>
      <c r="L98" s="33">
        <v>246249.69500000001</v>
      </c>
      <c r="M98" s="28">
        <v>4562911.3035000004</v>
      </c>
      <c r="N98" s="34">
        <v>3527241.88</v>
      </c>
      <c r="O98" s="33">
        <v>197659.63870000001</v>
      </c>
      <c r="P98" s="28">
        <v>3662540.4654300003</v>
      </c>
      <c r="Q98" s="34">
        <v>3824391.25</v>
      </c>
      <c r="R98" s="33">
        <v>216009.65049999999</v>
      </c>
      <c r="S98" s="28">
        <f t="shared" si="16"/>
        <v>3969219.7594500002</v>
      </c>
      <c r="T98" s="34">
        <v>3353624.15</v>
      </c>
      <c r="U98" s="33">
        <v>190128.290993</v>
      </c>
      <c r="V98" s="32">
        <f t="shared" si="17"/>
        <v>3479845.4449077002</v>
      </c>
      <c r="W98" s="34">
        <v>4451993.45</v>
      </c>
      <c r="X98" s="33">
        <v>251999.94436299999</v>
      </c>
      <c r="Y98" s="32">
        <f t="shared" si="13"/>
        <v>4619992.8562007006</v>
      </c>
      <c r="Z98" s="34">
        <v>4919683.51</v>
      </c>
      <c r="AA98" s="33">
        <v>278472.91607199999</v>
      </c>
      <c r="AB98" s="32">
        <f t="shared" si="18"/>
        <v>5105331.6533208005</v>
      </c>
      <c r="AC98" s="34"/>
      <c r="AD98" s="33"/>
      <c r="AE98" s="32"/>
      <c r="AF98" s="34"/>
      <c r="AG98" s="33"/>
      <c r="AH98" s="32"/>
      <c r="AI98" s="147">
        <f t="shared" si="19"/>
        <v>4167386.04</v>
      </c>
      <c r="AJ98" s="30">
        <f t="shared" si="20"/>
        <v>794.54</v>
      </c>
      <c r="AK98" s="29">
        <f>+$AL$600</f>
        <v>2144.19</v>
      </c>
      <c r="AL98" s="28">
        <f t="shared" si="14"/>
        <v>7078914.2500000009</v>
      </c>
      <c r="AM98" s="27">
        <f t="shared" si="15"/>
        <v>3.0408807957327416E-3</v>
      </c>
      <c r="AN98" s="79">
        <f t="shared" si="21"/>
        <v>3.0408807957327398E-3</v>
      </c>
    </row>
    <row r="99" spans="1:40" ht="15.75" customHeight="1" x14ac:dyDescent="0.25">
      <c r="A99" s="126">
        <v>1</v>
      </c>
      <c r="B99" s="77">
        <v>98</v>
      </c>
      <c r="C99" s="77">
        <v>19</v>
      </c>
      <c r="D99" s="78" t="s">
        <v>598</v>
      </c>
      <c r="E99" s="78" t="s">
        <v>18</v>
      </c>
      <c r="F99" s="124">
        <v>42615</v>
      </c>
      <c r="G99" s="34">
        <v>15</v>
      </c>
      <c r="H99" s="34">
        <v>168262944.00999999</v>
      </c>
      <c r="I99" s="33">
        <v>16740688.4805</v>
      </c>
      <c r="J99" s="28">
        <v>174250593.85892496</v>
      </c>
      <c r="K99" s="34">
        <v>172760769.50999999</v>
      </c>
      <c r="L99" s="33">
        <v>16816740.449200001</v>
      </c>
      <c r="M99" s="28">
        <v>179335633.41991997</v>
      </c>
      <c r="N99" s="34">
        <v>166060981.91</v>
      </c>
      <c r="O99" s="33">
        <v>14945336.102</v>
      </c>
      <c r="P99" s="28">
        <v>173782992.67919999</v>
      </c>
      <c r="Q99" s="34">
        <v>183863693.63999999</v>
      </c>
      <c r="R99" s="33">
        <v>16640830.291200001</v>
      </c>
      <c r="S99" s="28">
        <f t="shared" si="16"/>
        <v>192306292.85111997</v>
      </c>
      <c r="T99" s="34">
        <v>179308411.53999999</v>
      </c>
      <c r="U99" s="33">
        <v>16241211.345346</v>
      </c>
      <c r="V99" s="32">
        <f t="shared" si="17"/>
        <v>187527280.22385207</v>
      </c>
      <c r="W99" s="34">
        <v>203879427.46000001</v>
      </c>
      <c r="X99" s="33">
        <v>18534485.858768001</v>
      </c>
      <c r="Y99" s="32">
        <f t="shared" si="13"/>
        <v>213146682.84141678</v>
      </c>
      <c r="Z99" s="34">
        <v>218611004.99000001</v>
      </c>
      <c r="AA99" s="33">
        <v>19873719.587839998</v>
      </c>
      <c r="AB99" s="32">
        <f t="shared" si="18"/>
        <v>228547878.212484</v>
      </c>
      <c r="AC99" s="34"/>
      <c r="AD99" s="33"/>
      <c r="AE99" s="32"/>
      <c r="AF99" s="34"/>
      <c r="AG99" s="33"/>
      <c r="AH99" s="32"/>
      <c r="AI99" s="147">
        <f t="shared" si="19"/>
        <v>199062225.36000001</v>
      </c>
      <c r="AJ99" s="30">
        <f t="shared" si="20"/>
        <v>4671.18</v>
      </c>
      <c r="AK99" s="29">
        <f>+$AL$601</f>
        <v>2628.54</v>
      </c>
      <c r="AL99" s="28">
        <f t="shared" si="14"/>
        <v>0</v>
      </c>
      <c r="AM99" s="27">
        <f t="shared" si="15"/>
        <v>0</v>
      </c>
      <c r="AN99" s="79">
        <f t="shared" si="21"/>
        <v>0</v>
      </c>
    </row>
    <row r="100" spans="1:40" ht="15.75" customHeight="1" x14ac:dyDescent="0.25">
      <c r="A100" s="126">
        <v>1</v>
      </c>
      <c r="B100" s="77">
        <v>99</v>
      </c>
      <c r="C100" s="77">
        <v>4</v>
      </c>
      <c r="D100" s="78" t="s">
        <v>598</v>
      </c>
      <c r="E100" s="78" t="s">
        <v>19</v>
      </c>
      <c r="F100" s="124">
        <v>11180</v>
      </c>
      <c r="G100" s="34">
        <v>12</v>
      </c>
      <c r="H100" s="34">
        <v>26509576.68</v>
      </c>
      <c r="I100" s="33">
        <v>1249740.1475</v>
      </c>
      <c r="J100" s="28">
        <v>28291016.9164</v>
      </c>
      <c r="K100" s="34">
        <v>26278038.129999999</v>
      </c>
      <c r="L100" s="33">
        <v>1238824.7191999999</v>
      </c>
      <c r="M100" s="28">
        <v>28043919.020096</v>
      </c>
      <c r="N100" s="34">
        <v>22746809.09</v>
      </c>
      <c r="O100" s="33">
        <v>2047211.4114000001</v>
      </c>
      <c r="P100" s="28">
        <v>23183549.400031999</v>
      </c>
      <c r="Q100" s="34">
        <v>23574753.82</v>
      </c>
      <c r="R100" s="33">
        <v>2131364.2985999999</v>
      </c>
      <c r="S100" s="28">
        <f t="shared" si="16"/>
        <v>24016596.263968002</v>
      </c>
      <c r="T100" s="34">
        <v>22538047.789999999</v>
      </c>
      <c r="U100" s="33">
        <v>2038571.815712</v>
      </c>
      <c r="V100" s="32">
        <f t="shared" si="17"/>
        <v>22959413.091202561</v>
      </c>
      <c r="W100" s="34">
        <v>25728435.079999998</v>
      </c>
      <c r="X100" s="33">
        <v>2338948.283907</v>
      </c>
      <c r="Y100" s="32">
        <f t="shared" si="13"/>
        <v>26196225.21162416</v>
      </c>
      <c r="Z100" s="34">
        <v>28587090.399999999</v>
      </c>
      <c r="AA100" s="33">
        <v>2598825.9640290001</v>
      </c>
      <c r="AB100" s="32">
        <f t="shared" si="18"/>
        <v>29106856.168287523</v>
      </c>
      <c r="AC100" s="34"/>
      <c r="AD100" s="33"/>
      <c r="AE100" s="32"/>
      <c r="AF100" s="34"/>
      <c r="AG100" s="33"/>
      <c r="AH100" s="32"/>
      <c r="AI100" s="147">
        <f t="shared" si="19"/>
        <v>25092528.030000001</v>
      </c>
      <c r="AJ100" s="30">
        <f t="shared" si="20"/>
        <v>2244.41</v>
      </c>
      <c r="AK100" s="29">
        <f>+$AL$601</f>
        <v>2628.54</v>
      </c>
      <c r="AL100" s="28">
        <f t="shared" si="14"/>
        <v>4294573.4000000013</v>
      </c>
      <c r="AM100" s="27">
        <f t="shared" si="15"/>
        <v>1.8448148002251428E-3</v>
      </c>
      <c r="AN100" s="79">
        <f t="shared" si="21"/>
        <v>1.84481480022514E-3</v>
      </c>
    </row>
    <row r="101" spans="1:40" ht="15.75" customHeight="1" x14ac:dyDescent="0.25">
      <c r="A101" s="126">
        <v>1</v>
      </c>
      <c r="B101" s="77">
        <v>100</v>
      </c>
      <c r="C101" s="77">
        <v>17</v>
      </c>
      <c r="D101" s="78" t="s">
        <v>597</v>
      </c>
      <c r="E101" s="78" t="s">
        <v>206</v>
      </c>
      <c r="F101" s="124">
        <v>7092</v>
      </c>
      <c r="G101" s="34">
        <v>10</v>
      </c>
      <c r="H101" s="34">
        <v>14338080.27</v>
      </c>
      <c r="I101" s="33">
        <v>0</v>
      </c>
      <c r="J101" s="28">
        <v>15771888.297</v>
      </c>
      <c r="K101" s="34">
        <v>21374597.25</v>
      </c>
      <c r="L101" s="33">
        <v>0</v>
      </c>
      <c r="M101" s="28">
        <v>23512056.975000001</v>
      </c>
      <c r="N101" s="34">
        <v>16950695.239999998</v>
      </c>
      <c r="O101" s="33">
        <v>0</v>
      </c>
      <c r="P101" s="28">
        <v>18645764.763999999</v>
      </c>
      <c r="Q101" s="34">
        <v>14674260.609999999</v>
      </c>
      <c r="R101" s="33">
        <v>0</v>
      </c>
      <c r="S101" s="28">
        <f t="shared" si="16"/>
        <v>16141686.671</v>
      </c>
      <c r="T101" s="34">
        <v>17972605.829999998</v>
      </c>
      <c r="U101" s="33">
        <v>0</v>
      </c>
      <c r="V101" s="32">
        <f t="shared" si="17"/>
        <v>19769866.412999999</v>
      </c>
      <c r="W101" s="34">
        <v>27177939.629999999</v>
      </c>
      <c r="X101" s="33">
        <v>0</v>
      </c>
      <c r="Y101" s="32">
        <f t="shared" si="13"/>
        <v>29895733.593000002</v>
      </c>
      <c r="Z101" s="34">
        <v>17481421.18</v>
      </c>
      <c r="AA101" s="33">
        <v>0</v>
      </c>
      <c r="AB101" s="32">
        <f t="shared" si="18"/>
        <v>19229563.298</v>
      </c>
      <c r="AC101" s="34"/>
      <c r="AD101" s="33"/>
      <c r="AE101" s="32"/>
      <c r="AF101" s="34"/>
      <c r="AG101" s="33"/>
      <c r="AH101" s="32"/>
      <c r="AI101" s="147">
        <f t="shared" si="19"/>
        <v>20736522.949999999</v>
      </c>
      <c r="AJ101" s="30">
        <f t="shared" si="20"/>
        <v>2923.93</v>
      </c>
      <c r="AK101" s="29">
        <f>+$AL$600</f>
        <v>2144.19</v>
      </c>
      <c r="AL101" s="28">
        <f t="shared" si="14"/>
        <v>0</v>
      </c>
      <c r="AM101" s="27">
        <f t="shared" si="15"/>
        <v>0</v>
      </c>
      <c r="AN101" s="79">
        <f t="shared" si="21"/>
        <v>0</v>
      </c>
    </row>
    <row r="102" spans="1:40" ht="15.75" customHeight="1" x14ac:dyDescent="0.25">
      <c r="A102" s="126">
        <v>1</v>
      </c>
      <c r="B102" s="77">
        <v>101</v>
      </c>
      <c r="C102" s="77">
        <v>1</v>
      </c>
      <c r="D102" s="78" t="s">
        <v>598</v>
      </c>
      <c r="E102" s="78" t="s">
        <v>20</v>
      </c>
      <c r="F102" s="124">
        <v>17466</v>
      </c>
      <c r="G102" s="34">
        <v>12</v>
      </c>
      <c r="H102" s="34">
        <v>44331008.710000001</v>
      </c>
      <c r="I102" s="33">
        <v>3623765.1214999999</v>
      </c>
      <c r="J102" s="28">
        <v>45592112.819120005</v>
      </c>
      <c r="K102" s="34">
        <v>44647304.600000001</v>
      </c>
      <c r="L102" s="33">
        <v>3649620.1464</v>
      </c>
      <c r="M102" s="28">
        <v>45917406.588032007</v>
      </c>
      <c r="N102" s="34">
        <v>39840590.310000002</v>
      </c>
      <c r="O102" s="33">
        <v>3256704.0721999998</v>
      </c>
      <c r="P102" s="28">
        <v>40973952.586336009</v>
      </c>
      <c r="Q102" s="34">
        <v>41009781.899999999</v>
      </c>
      <c r="R102" s="33">
        <v>3368588.943</v>
      </c>
      <c r="S102" s="28">
        <f t="shared" si="16"/>
        <v>42158136.11184001</v>
      </c>
      <c r="T102" s="34">
        <v>39570902.409999996</v>
      </c>
      <c r="U102" s="33">
        <v>3254884.8143640002</v>
      </c>
      <c r="V102" s="32">
        <f t="shared" si="17"/>
        <v>40673939.70711232</v>
      </c>
      <c r="W102" s="34">
        <v>47137108.460000001</v>
      </c>
      <c r="X102" s="33">
        <v>3892064.8293730002</v>
      </c>
      <c r="Y102" s="32">
        <f t="shared" si="13"/>
        <v>48434448.866302244</v>
      </c>
      <c r="Z102" s="34">
        <v>57114777.079999998</v>
      </c>
      <c r="AA102" s="33">
        <v>4715911.0250559999</v>
      </c>
      <c r="AB102" s="32">
        <f t="shared" si="18"/>
        <v>58686729.98153729</v>
      </c>
      <c r="AC102" s="34"/>
      <c r="AD102" s="33"/>
      <c r="AE102" s="32"/>
      <c r="AF102" s="34"/>
      <c r="AG102" s="33"/>
      <c r="AH102" s="32"/>
      <c r="AI102" s="147">
        <f t="shared" si="19"/>
        <v>46185441.450000003</v>
      </c>
      <c r="AJ102" s="30">
        <f t="shared" si="20"/>
        <v>2644.31</v>
      </c>
      <c r="AK102" s="29">
        <f>+$AL$601</f>
        <v>2628.54</v>
      </c>
      <c r="AL102" s="28">
        <f t="shared" si="14"/>
        <v>0</v>
      </c>
      <c r="AM102" s="27">
        <f t="shared" si="15"/>
        <v>0</v>
      </c>
      <c r="AN102" s="79">
        <f t="shared" si="21"/>
        <v>0</v>
      </c>
    </row>
    <row r="103" spans="1:40" ht="15.75" customHeight="1" x14ac:dyDescent="0.25">
      <c r="A103" s="126">
        <v>1</v>
      </c>
      <c r="B103" s="77">
        <v>102</v>
      </c>
      <c r="C103" s="77">
        <v>3</v>
      </c>
      <c r="D103" s="78" t="s">
        <v>597</v>
      </c>
      <c r="E103" s="78" t="s">
        <v>208</v>
      </c>
      <c r="F103" s="124">
        <v>5570</v>
      </c>
      <c r="G103" s="34">
        <v>10</v>
      </c>
      <c r="H103" s="34">
        <v>1115045.6000000001</v>
      </c>
      <c r="I103" s="33">
        <v>121055.7037</v>
      </c>
      <c r="J103" s="28">
        <v>1093388.8859300003</v>
      </c>
      <c r="K103" s="34">
        <v>1211323.95</v>
      </c>
      <c r="L103" s="33">
        <v>122716.70329999999</v>
      </c>
      <c r="M103" s="28">
        <v>1197467.9713700002</v>
      </c>
      <c r="N103" s="34">
        <v>920583.44</v>
      </c>
      <c r="O103" s="33">
        <v>43398.726900000001</v>
      </c>
      <c r="P103" s="28">
        <v>964903.18440999999</v>
      </c>
      <c r="Q103" s="34">
        <v>1122275.21</v>
      </c>
      <c r="R103" s="33">
        <v>54039.1198</v>
      </c>
      <c r="S103" s="28">
        <f t="shared" si="16"/>
        <v>1175059.6992200001</v>
      </c>
      <c r="T103" s="34">
        <v>593383.76</v>
      </c>
      <c r="U103" s="33">
        <v>29277.567985999998</v>
      </c>
      <c r="V103" s="32">
        <f t="shared" si="17"/>
        <v>620516.81121540011</v>
      </c>
      <c r="W103" s="34">
        <v>1265766.1599999999</v>
      </c>
      <c r="X103" s="33">
        <v>60274.744340999998</v>
      </c>
      <c r="Y103" s="32">
        <f t="shared" si="13"/>
        <v>1326040.5572249</v>
      </c>
      <c r="Z103" s="34">
        <v>1593283.26</v>
      </c>
      <c r="AA103" s="33">
        <v>75870.746436999994</v>
      </c>
      <c r="AB103" s="32">
        <f t="shared" si="18"/>
        <v>1669153.7649193003</v>
      </c>
      <c r="AC103" s="34"/>
      <c r="AD103" s="33"/>
      <c r="AE103" s="32"/>
      <c r="AF103" s="34"/>
      <c r="AG103" s="33"/>
      <c r="AH103" s="32"/>
      <c r="AI103" s="147">
        <f t="shared" si="19"/>
        <v>1151134.8</v>
      </c>
      <c r="AJ103" s="30">
        <f t="shared" si="20"/>
        <v>206.67</v>
      </c>
      <c r="AK103" s="29">
        <f>+$AL$600</f>
        <v>2144.19</v>
      </c>
      <c r="AL103" s="28">
        <f t="shared" si="14"/>
        <v>10791986.4</v>
      </c>
      <c r="AM103" s="27">
        <f t="shared" si="15"/>
        <v>4.6359007939062013E-3</v>
      </c>
      <c r="AN103" s="79">
        <f t="shared" si="21"/>
        <v>4.6359007939062004E-3</v>
      </c>
    </row>
    <row r="104" spans="1:40" ht="15.75" customHeight="1" x14ac:dyDescent="0.25">
      <c r="A104" s="126">
        <v>1</v>
      </c>
      <c r="B104" s="77">
        <v>103</v>
      </c>
      <c r="C104" s="77">
        <v>14</v>
      </c>
      <c r="D104" s="78" t="s">
        <v>598</v>
      </c>
      <c r="E104" s="78" t="s">
        <v>21</v>
      </c>
      <c r="F104" s="124">
        <v>27745</v>
      </c>
      <c r="G104" s="34">
        <v>12</v>
      </c>
      <c r="H104" s="34">
        <v>33899602.390000001</v>
      </c>
      <c r="I104" s="33">
        <v>3050966.1121</v>
      </c>
      <c r="J104" s="28">
        <v>34550472.631248005</v>
      </c>
      <c r="K104" s="34">
        <v>32592122.23</v>
      </c>
      <c r="L104" s="33">
        <v>2933292.8108999999</v>
      </c>
      <c r="M104" s="28">
        <v>33217888.949392006</v>
      </c>
      <c r="N104" s="34">
        <v>22683713.530000001</v>
      </c>
      <c r="O104" s="33">
        <v>2041538.2248</v>
      </c>
      <c r="P104" s="28">
        <v>23119236.341824006</v>
      </c>
      <c r="Q104" s="34">
        <v>29016219.219999999</v>
      </c>
      <c r="R104" s="33">
        <v>2640836.7168000001</v>
      </c>
      <c r="S104" s="28">
        <f t="shared" si="16"/>
        <v>29540428.403584</v>
      </c>
      <c r="T104" s="34">
        <v>24242423.219999999</v>
      </c>
      <c r="U104" s="33">
        <v>2223351.4387599998</v>
      </c>
      <c r="V104" s="32">
        <f t="shared" si="17"/>
        <v>24661360.394988801</v>
      </c>
      <c r="W104" s="34">
        <v>34311024.490000002</v>
      </c>
      <c r="X104" s="33">
        <v>3119183.3308140002</v>
      </c>
      <c r="Y104" s="32">
        <f t="shared" si="13"/>
        <v>34934862.098288327</v>
      </c>
      <c r="Z104" s="34">
        <v>40314672.520000003</v>
      </c>
      <c r="AA104" s="33">
        <v>3664969.2635989999</v>
      </c>
      <c r="AB104" s="32">
        <f t="shared" si="18"/>
        <v>41047667.647169128</v>
      </c>
      <c r="AC104" s="34"/>
      <c r="AD104" s="33"/>
      <c r="AE104" s="32"/>
      <c r="AF104" s="34"/>
      <c r="AG104" s="33"/>
      <c r="AH104" s="32"/>
      <c r="AI104" s="147">
        <f t="shared" si="19"/>
        <v>30660710.98</v>
      </c>
      <c r="AJ104" s="30">
        <f t="shared" si="20"/>
        <v>1105.0899999999999</v>
      </c>
      <c r="AK104" s="29">
        <f>+$AL$601</f>
        <v>2628.54</v>
      </c>
      <c r="AL104" s="28">
        <f t="shared" si="14"/>
        <v>42268120.25</v>
      </c>
      <c r="AM104" s="27">
        <f t="shared" si="15"/>
        <v>1.8157066267605541E-2</v>
      </c>
      <c r="AN104" s="79">
        <f t="shared" si="21"/>
        <v>1.81570662676055E-2</v>
      </c>
    </row>
    <row r="105" spans="1:40" ht="15.75" customHeight="1" x14ac:dyDescent="0.25">
      <c r="A105" s="126">
        <v>1</v>
      </c>
      <c r="B105" s="77">
        <v>104</v>
      </c>
      <c r="C105" s="77">
        <v>6</v>
      </c>
      <c r="D105" s="78" t="s">
        <v>597</v>
      </c>
      <c r="E105" s="78" t="s">
        <v>209</v>
      </c>
      <c r="F105" s="124">
        <v>1533</v>
      </c>
      <c r="G105" s="34">
        <v>10</v>
      </c>
      <c r="H105" s="34">
        <v>1895757.16</v>
      </c>
      <c r="I105" s="33">
        <v>0</v>
      </c>
      <c r="J105" s="28">
        <v>2085332.8760000002</v>
      </c>
      <c r="K105" s="34">
        <v>1852788.48</v>
      </c>
      <c r="L105" s="33">
        <v>0</v>
      </c>
      <c r="M105" s="28">
        <v>2038067.3280000002</v>
      </c>
      <c r="N105" s="34">
        <v>1836355.06</v>
      </c>
      <c r="O105" s="33">
        <v>0</v>
      </c>
      <c r="P105" s="28">
        <v>2019990.5660000003</v>
      </c>
      <c r="Q105" s="34">
        <v>1783793.86</v>
      </c>
      <c r="R105" s="33">
        <v>0</v>
      </c>
      <c r="S105" s="28">
        <f t="shared" si="16"/>
        <v>1962173.2460000003</v>
      </c>
      <c r="T105" s="34">
        <v>1518946.87</v>
      </c>
      <c r="U105" s="33">
        <v>0</v>
      </c>
      <c r="V105" s="32">
        <f t="shared" si="17"/>
        <v>1670841.5570000003</v>
      </c>
      <c r="W105" s="34">
        <v>2078027.8</v>
      </c>
      <c r="X105" s="33">
        <v>0</v>
      </c>
      <c r="Y105" s="32">
        <f t="shared" si="13"/>
        <v>2285830.58</v>
      </c>
      <c r="Z105" s="34">
        <v>2328447.44</v>
      </c>
      <c r="AA105" s="33">
        <v>0</v>
      </c>
      <c r="AB105" s="32">
        <f t="shared" si="18"/>
        <v>2561292.1840000004</v>
      </c>
      <c r="AC105" s="34"/>
      <c r="AD105" s="33"/>
      <c r="AE105" s="32"/>
      <c r="AF105" s="34"/>
      <c r="AG105" s="33"/>
      <c r="AH105" s="32"/>
      <c r="AI105" s="147">
        <f t="shared" si="19"/>
        <v>2100025.63</v>
      </c>
      <c r="AJ105" s="30">
        <f t="shared" si="20"/>
        <v>1369.88</v>
      </c>
      <c r="AK105" s="29">
        <f>+$AL$600</f>
        <v>2144.19</v>
      </c>
      <c r="AL105" s="28">
        <f t="shared" si="14"/>
        <v>1187017.23</v>
      </c>
      <c r="AM105" s="27">
        <f t="shared" si="15"/>
        <v>5.0990558317765672E-4</v>
      </c>
      <c r="AN105" s="79">
        <f t="shared" si="21"/>
        <v>5.0990558317765705E-4</v>
      </c>
    </row>
    <row r="106" spans="1:40" ht="15.75" customHeight="1" x14ac:dyDescent="0.25">
      <c r="A106" s="126">
        <v>1</v>
      </c>
      <c r="B106" s="77">
        <v>105</v>
      </c>
      <c r="C106" s="77">
        <v>7</v>
      </c>
      <c r="D106" s="78" t="s">
        <v>597</v>
      </c>
      <c r="E106" s="78" t="s">
        <v>210</v>
      </c>
      <c r="F106" s="124">
        <v>3245</v>
      </c>
      <c r="G106" s="34">
        <v>10</v>
      </c>
      <c r="H106" s="34">
        <v>539894.47</v>
      </c>
      <c r="I106" s="33">
        <v>0</v>
      </c>
      <c r="J106" s="28">
        <v>593883.91700000002</v>
      </c>
      <c r="K106" s="34">
        <v>572022.81000000006</v>
      </c>
      <c r="L106" s="33">
        <v>0</v>
      </c>
      <c r="M106" s="28">
        <v>629225.09100000013</v>
      </c>
      <c r="N106" s="34">
        <v>573440.21</v>
      </c>
      <c r="O106" s="33">
        <v>0</v>
      </c>
      <c r="P106" s="28">
        <v>630784.23100000003</v>
      </c>
      <c r="Q106" s="34">
        <v>578443.81000000006</v>
      </c>
      <c r="R106" s="33">
        <v>0</v>
      </c>
      <c r="S106" s="28">
        <f t="shared" si="16"/>
        <v>636288.19100000011</v>
      </c>
      <c r="T106" s="34">
        <v>918913.74</v>
      </c>
      <c r="U106" s="33">
        <v>0</v>
      </c>
      <c r="V106" s="32">
        <f t="shared" si="17"/>
        <v>1010805.1140000001</v>
      </c>
      <c r="W106" s="34">
        <v>841200.21</v>
      </c>
      <c r="X106" s="33">
        <v>0</v>
      </c>
      <c r="Y106" s="32">
        <f t="shared" si="13"/>
        <v>925320.23100000003</v>
      </c>
      <c r="Z106" s="34">
        <v>855875.77</v>
      </c>
      <c r="AA106" s="33">
        <v>0</v>
      </c>
      <c r="AB106" s="32">
        <f t="shared" si="18"/>
        <v>941463.34700000007</v>
      </c>
      <c r="AC106" s="34"/>
      <c r="AD106" s="33"/>
      <c r="AE106" s="32"/>
      <c r="AF106" s="34"/>
      <c r="AG106" s="33"/>
      <c r="AH106" s="32"/>
      <c r="AI106" s="147">
        <f t="shared" si="19"/>
        <v>828932.22</v>
      </c>
      <c r="AJ106" s="30">
        <f t="shared" si="20"/>
        <v>255.45</v>
      </c>
      <c r="AK106" s="29">
        <f>+$AL$600</f>
        <v>2144.19</v>
      </c>
      <c r="AL106" s="28">
        <f t="shared" si="14"/>
        <v>6128961.2999999998</v>
      </c>
      <c r="AM106" s="27">
        <f t="shared" si="15"/>
        <v>2.6328106340543925E-3</v>
      </c>
      <c r="AN106" s="79">
        <f t="shared" si="21"/>
        <v>2.6328106340543899E-3</v>
      </c>
    </row>
    <row r="107" spans="1:40" ht="15.75" customHeight="1" x14ac:dyDescent="0.25">
      <c r="A107" s="126">
        <v>1</v>
      </c>
      <c r="B107" s="77">
        <v>106</v>
      </c>
      <c r="C107" s="77">
        <v>14</v>
      </c>
      <c r="D107" s="78" t="s">
        <v>597</v>
      </c>
      <c r="E107" s="78" t="s">
        <v>211</v>
      </c>
      <c r="F107" s="124">
        <v>6750</v>
      </c>
      <c r="G107" s="34">
        <v>10</v>
      </c>
      <c r="H107" s="34">
        <v>5517959.3799999999</v>
      </c>
      <c r="I107" s="33">
        <v>404650.87199999997</v>
      </c>
      <c r="J107" s="28">
        <v>5624639.3587999996</v>
      </c>
      <c r="K107" s="34">
        <v>5454805.0499999998</v>
      </c>
      <c r="L107" s="33">
        <v>400019.49129999999</v>
      </c>
      <c r="M107" s="28">
        <v>5560264.1145700002</v>
      </c>
      <c r="N107" s="34">
        <v>3668300.76</v>
      </c>
      <c r="O107" s="33">
        <v>330147.98200000002</v>
      </c>
      <c r="P107" s="28">
        <v>3671968.0558000002</v>
      </c>
      <c r="Q107" s="34">
        <v>3714272.98</v>
      </c>
      <c r="R107" s="33">
        <v>337886.39799999999</v>
      </c>
      <c r="S107" s="28">
        <f t="shared" si="16"/>
        <v>3714025.2402000003</v>
      </c>
      <c r="T107" s="34">
        <v>3176963.45</v>
      </c>
      <c r="U107" s="33">
        <v>290542.69950699998</v>
      </c>
      <c r="V107" s="32">
        <f t="shared" si="17"/>
        <v>3175062.8255423005</v>
      </c>
      <c r="W107" s="34">
        <v>4998762.16</v>
      </c>
      <c r="X107" s="33">
        <v>454433.32699500001</v>
      </c>
      <c r="Y107" s="32">
        <f t="shared" si="13"/>
        <v>4998761.7163054999</v>
      </c>
      <c r="Z107" s="34">
        <v>6035169.8899999997</v>
      </c>
      <c r="AA107" s="33">
        <v>548652.15563299996</v>
      </c>
      <c r="AB107" s="32">
        <f t="shared" si="18"/>
        <v>6035169.5078037009</v>
      </c>
      <c r="AC107" s="34"/>
      <c r="AD107" s="33"/>
      <c r="AE107" s="32"/>
      <c r="AF107" s="34"/>
      <c r="AG107" s="33"/>
      <c r="AH107" s="32"/>
      <c r="AI107" s="147">
        <f t="shared" si="19"/>
        <v>4318997.47</v>
      </c>
      <c r="AJ107" s="30">
        <f t="shared" si="20"/>
        <v>639.85</v>
      </c>
      <c r="AK107" s="29">
        <f>+$AL$600</f>
        <v>2144.19</v>
      </c>
      <c r="AL107" s="28">
        <f t="shared" si="14"/>
        <v>10154295.000000002</v>
      </c>
      <c r="AM107" s="27">
        <f t="shared" si="15"/>
        <v>4.3619684557847267E-3</v>
      </c>
      <c r="AN107" s="79">
        <f t="shared" si="21"/>
        <v>4.3619684557847302E-3</v>
      </c>
    </row>
    <row r="108" spans="1:40" ht="15.75" customHeight="1" x14ac:dyDescent="0.25">
      <c r="A108" s="126">
        <v>1</v>
      </c>
      <c r="B108" s="77">
        <v>107</v>
      </c>
      <c r="C108" s="77">
        <v>6</v>
      </c>
      <c r="D108" s="78" t="s">
        <v>598</v>
      </c>
      <c r="E108" s="78" t="s">
        <v>22</v>
      </c>
      <c r="F108" s="124">
        <v>8264</v>
      </c>
      <c r="G108" s="34">
        <v>12</v>
      </c>
      <c r="H108" s="34">
        <v>12795232.359999999</v>
      </c>
      <c r="I108" s="33">
        <v>0</v>
      </c>
      <c r="J108" s="28">
        <v>14330660.2432</v>
      </c>
      <c r="K108" s="34">
        <v>12406320.59</v>
      </c>
      <c r="L108" s="33">
        <v>0</v>
      </c>
      <c r="M108" s="28">
        <v>13895079.060800001</v>
      </c>
      <c r="N108" s="34">
        <v>10270046.92</v>
      </c>
      <c r="O108" s="33">
        <v>0</v>
      </c>
      <c r="P108" s="28">
        <v>11502452.550400002</v>
      </c>
      <c r="Q108" s="34">
        <v>9957453.3499999996</v>
      </c>
      <c r="R108" s="33">
        <v>0</v>
      </c>
      <c r="S108" s="28">
        <f t="shared" si="16"/>
        <v>11152347.752</v>
      </c>
      <c r="T108" s="34">
        <v>9364567.9299999997</v>
      </c>
      <c r="U108" s="33">
        <v>0</v>
      </c>
      <c r="V108" s="32">
        <f t="shared" si="17"/>
        <v>10488316.081600001</v>
      </c>
      <c r="W108" s="34">
        <v>11018521.699999999</v>
      </c>
      <c r="X108" s="33">
        <v>0</v>
      </c>
      <c r="Y108" s="32">
        <f t="shared" si="13"/>
        <v>12340744.304</v>
      </c>
      <c r="Z108" s="34">
        <v>12649349.08</v>
      </c>
      <c r="AA108" s="33">
        <v>0</v>
      </c>
      <c r="AB108" s="32">
        <f t="shared" si="18"/>
        <v>14167270.969600001</v>
      </c>
      <c r="AC108" s="34"/>
      <c r="AD108" s="33"/>
      <c r="AE108" s="32"/>
      <c r="AF108" s="34"/>
      <c r="AG108" s="33"/>
      <c r="AH108" s="32"/>
      <c r="AI108" s="147">
        <f t="shared" si="19"/>
        <v>11930226.33</v>
      </c>
      <c r="AJ108" s="30">
        <f t="shared" si="20"/>
        <v>1443.64</v>
      </c>
      <c r="AK108" s="29">
        <f>+$AL$601</f>
        <v>2628.54</v>
      </c>
      <c r="AL108" s="28">
        <f t="shared" si="14"/>
        <v>9792013.5999999996</v>
      </c>
      <c r="AM108" s="27">
        <f t="shared" si="15"/>
        <v>4.2063436646084277E-3</v>
      </c>
      <c r="AN108" s="79">
        <f t="shared" si="21"/>
        <v>4.2063436646084303E-3</v>
      </c>
    </row>
    <row r="109" spans="1:40" ht="15.75" customHeight="1" x14ac:dyDescent="0.25">
      <c r="A109" s="126">
        <v>1</v>
      </c>
      <c r="B109" s="77">
        <v>108</v>
      </c>
      <c r="C109" s="77">
        <v>2</v>
      </c>
      <c r="D109" s="78" t="s">
        <v>597</v>
      </c>
      <c r="E109" s="78" t="s">
        <v>212</v>
      </c>
      <c r="F109" s="124">
        <v>4235</v>
      </c>
      <c r="G109" s="34">
        <v>10</v>
      </c>
      <c r="H109" s="34">
        <v>5762469.8600000003</v>
      </c>
      <c r="I109" s="33">
        <v>0</v>
      </c>
      <c r="J109" s="28">
        <v>6338716.8460000008</v>
      </c>
      <c r="K109" s="34">
        <v>5671688.1299999999</v>
      </c>
      <c r="L109" s="33">
        <v>0</v>
      </c>
      <c r="M109" s="28">
        <v>6238856.943</v>
      </c>
      <c r="N109" s="34">
        <v>6234960.3200000003</v>
      </c>
      <c r="O109" s="33">
        <v>561146.46169999999</v>
      </c>
      <c r="P109" s="28">
        <v>6241195.2441300014</v>
      </c>
      <c r="Q109" s="34">
        <v>6568436.2000000002</v>
      </c>
      <c r="R109" s="33">
        <v>593853.78850000002</v>
      </c>
      <c r="S109" s="28">
        <f t="shared" si="16"/>
        <v>6572040.6526500005</v>
      </c>
      <c r="T109" s="34">
        <v>5755110.1600000001</v>
      </c>
      <c r="U109" s="33">
        <v>92077.598994999993</v>
      </c>
      <c r="V109" s="32">
        <f t="shared" si="17"/>
        <v>6229335.817105501</v>
      </c>
      <c r="W109" s="34">
        <v>6777219.4199999999</v>
      </c>
      <c r="X109" s="33">
        <v>0</v>
      </c>
      <c r="Y109" s="32">
        <f t="shared" si="13"/>
        <v>7454941.3620000007</v>
      </c>
      <c r="Z109" s="34">
        <v>8497590.8200000003</v>
      </c>
      <c r="AA109" s="33">
        <v>0</v>
      </c>
      <c r="AB109" s="32">
        <f t="shared" si="18"/>
        <v>9347349.9020000007</v>
      </c>
      <c r="AC109" s="34"/>
      <c r="AD109" s="33"/>
      <c r="AE109" s="32"/>
      <c r="AF109" s="34"/>
      <c r="AG109" s="33"/>
      <c r="AH109" s="32"/>
      <c r="AI109" s="147">
        <f t="shared" si="19"/>
        <v>7168972.5999999996</v>
      </c>
      <c r="AJ109" s="30">
        <f t="shared" si="20"/>
        <v>1692.79</v>
      </c>
      <c r="AK109" s="29">
        <f t="shared" ref="AK109:AK117" si="24">+$AL$600</f>
        <v>2144.19</v>
      </c>
      <c r="AL109" s="28">
        <f t="shared" si="14"/>
        <v>1911679.0000000005</v>
      </c>
      <c r="AM109" s="27">
        <f t="shared" si="15"/>
        <v>8.211976799557322E-4</v>
      </c>
      <c r="AN109" s="79">
        <f t="shared" si="21"/>
        <v>8.2119767995573198E-4</v>
      </c>
    </row>
    <row r="110" spans="1:40" ht="15.75" customHeight="1" x14ac:dyDescent="0.25">
      <c r="A110" s="126">
        <v>1</v>
      </c>
      <c r="B110" s="77">
        <v>110</v>
      </c>
      <c r="C110" s="77">
        <v>14</v>
      </c>
      <c r="D110" s="78" t="s">
        <v>597</v>
      </c>
      <c r="E110" s="78" t="s">
        <v>213</v>
      </c>
      <c r="F110" s="124">
        <v>7308</v>
      </c>
      <c r="G110" s="34">
        <v>10</v>
      </c>
      <c r="H110" s="34">
        <v>3498036.82</v>
      </c>
      <c r="I110" s="33">
        <v>75457.596399999995</v>
      </c>
      <c r="J110" s="28">
        <v>3764837.1459599999</v>
      </c>
      <c r="K110" s="34">
        <v>3766979.94</v>
      </c>
      <c r="L110" s="33">
        <v>78641.631899999993</v>
      </c>
      <c r="M110" s="28">
        <v>4057172.1389100002</v>
      </c>
      <c r="N110" s="34">
        <v>3423278.51</v>
      </c>
      <c r="O110" s="33">
        <v>33555.067900000002</v>
      </c>
      <c r="P110" s="28">
        <v>3728695.7863099999</v>
      </c>
      <c r="Q110" s="34">
        <v>4015670.32</v>
      </c>
      <c r="R110" s="33">
        <v>39673.019399999997</v>
      </c>
      <c r="S110" s="28">
        <f t="shared" si="16"/>
        <v>4373597.0306599997</v>
      </c>
      <c r="T110" s="34">
        <v>3268826.54</v>
      </c>
      <c r="U110" s="33">
        <v>32465.793908</v>
      </c>
      <c r="V110" s="32">
        <f t="shared" si="17"/>
        <v>3559996.8207012005</v>
      </c>
      <c r="W110" s="34">
        <v>5067943.76</v>
      </c>
      <c r="X110" s="33">
        <v>241330.49636200001</v>
      </c>
      <c r="Y110" s="32">
        <f t="shared" si="13"/>
        <v>5309274.5900018001</v>
      </c>
      <c r="Z110" s="34">
        <v>6904063.4800000004</v>
      </c>
      <c r="AA110" s="33">
        <v>328764.61431199999</v>
      </c>
      <c r="AB110" s="32">
        <f t="shared" si="18"/>
        <v>7232828.7522568014</v>
      </c>
      <c r="AC110" s="34"/>
      <c r="AD110" s="33"/>
      <c r="AE110" s="32"/>
      <c r="AF110" s="34"/>
      <c r="AG110" s="33"/>
      <c r="AH110" s="32"/>
      <c r="AI110" s="147">
        <f t="shared" si="19"/>
        <v>4840878.5999999996</v>
      </c>
      <c r="AJ110" s="30">
        <f t="shared" si="20"/>
        <v>662.41</v>
      </c>
      <c r="AK110" s="29">
        <f t="shared" si="24"/>
        <v>2144.19</v>
      </c>
      <c r="AL110" s="28">
        <f t="shared" si="14"/>
        <v>10828848.240000002</v>
      </c>
      <c r="AM110" s="27">
        <f t="shared" si="15"/>
        <v>4.6517354907809911E-3</v>
      </c>
      <c r="AN110" s="79">
        <f t="shared" si="21"/>
        <v>4.6517354907809902E-3</v>
      </c>
    </row>
    <row r="111" spans="1:40" ht="15.75" customHeight="1" x14ac:dyDescent="0.25">
      <c r="A111" s="126">
        <v>1</v>
      </c>
      <c r="B111" s="77">
        <v>111</v>
      </c>
      <c r="C111" s="77">
        <v>14</v>
      </c>
      <c r="D111" s="78" t="s">
        <v>597</v>
      </c>
      <c r="E111" s="78" t="s">
        <v>214</v>
      </c>
      <c r="F111" s="124">
        <v>2189</v>
      </c>
      <c r="G111" s="34">
        <v>10</v>
      </c>
      <c r="H111" s="34">
        <v>861562.78</v>
      </c>
      <c r="I111" s="33">
        <v>0</v>
      </c>
      <c r="J111" s="28">
        <v>947719.05800000008</v>
      </c>
      <c r="K111" s="34">
        <v>1005130.84</v>
      </c>
      <c r="L111" s="33">
        <v>0</v>
      </c>
      <c r="M111" s="28">
        <v>1105643.9240000001</v>
      </c>
      <c r="N111" s="34">
        <v>1371244.29</v>
      </c>
      <c r="O111" s="33">
        <v>0</v>
      </c>
      <c r="P111" s="28">
        <v>1508368.7190000003</v>
      </c>
      <c r="Q111" s="34">
        <v>1414602.27</v>
      </c>
      <c r="R111" s="33">
        <v>0</v>
      </c>
      <c r="S111" s="28">
        <f t="shared" si="16"/>
        <v>1556062.4970000002</v>
      </c>
      <c r="T111" s="34">
        <v>1406809.48</v>
      </c>
      <c r="U111" s="33">
        <v>28040.202513</v>
      </c>
      <c r="V111" s="32">
        <f t="shared" si="17"/>
        <v>1516646.2052357001</v>
      </c>
      <c r="W111" s="34">
        <v>2004288.19</v>
      </c>
      <c r="X111" s="33">
        <v>182208.497791</v>
      </c>
      <c r="Y111" s="32">
        <f t="shared" si="13"/>
        <v>2004287.6614299002</v>
      </c>
      <c r="Z111" s="34">
        <v>2704114.26</v>
      </c>
      <c r="AA111" s="33">
        <v>245829.047028</v>
      </c>
      <c r="AB111" s="32">
        <f t="shared" si="18"/>
        <v>2704113.7342691999</v>
      </c>
      <c r="AC111" s="34"/>
      <c r="AD111" s="33"/>
      <c r="AE111" s="32"/>
      <c r="AF111" s="34"/>
      <c r="AG111" s="33"/>
      <c r="AH111" s="32"/>
      <c r="AI111" s="147">
        <f t="shared" si="19"/>
        <v>1857895.76</v>
      </c>
      <c r="AJ111" s="30">
        <f t="shared" si="20"/>
        <v>848.74</v>
      </c>
      <c r="AK111" s="29">
        <f t="shared" si="24"/>
        <v>2144.19</v>
      </c>
      <c r="AL111" s="28">
        <f t="shared" si="14"/>
        <v>2835740.0500000003</v>
      </c>
      <c r="AM111" s="27">
        <f t="shared" si="15"/>
        <v>1.2181454888700203E-3</v>
      </c>
      <c r="AN111" s="79">
        <f t="shared" si="21"/>
        <v>1.2181454888700201E-3</v>
      </c>
    </row>
    <row r="112" spans="1:40" ht="15.75" customHeight="1" x14ac:dyDescent="0.25">
      <c r="A112" s="126">
        <v>1</v>
      </c>
      <c r="B112" s="77">
        <v>113</v>
      </c>
      <c r="C112" s="77">
        <v>15</v>
      </c>
      <c r="D112" s="78" t="s">
        <v>597</v>
      </c>
      <c r="E112" s="78" t="s">
        <v>215</v>
      </c>
      <c r="F112" s="124">
        <v>1105</v>
      </c>
      <c r="G112" s="34">
        <v>10</v>
      </c>
      <c r="H112" s="34">
        <v>156976.72</v>
      </c>
      <c r="I112" s="33">
        <v>7638.5495000000001</v>
      </c>
      <c r="J112" s="28">
        <v>164271.98755000002</v>
      </c>
      <c r="K112" s="34">
        <v>56660.68</v>
      </c>
      <c r="L112" s="33">
        <v>6400.3530000000001</v>
      </c>
      <c r="M112" s="28">
        <v>55286.359700000001</v>
      </c>
      <c r="N112" s="34">
        <v>104829.73</v>
      </c>
      <c r="O112" s="33">
        <v>3022.7966000000001</v>
      </c>
      <c r="P112" s="28">
        <v>111987.62674000001</v>
      </c>
      <c r="Q112" s="34">
        <v>180003.03</v>
      </c>
      <c r="R112" s="33">
        <v>5338.4254000000001</v>
      </c>
      <c r="S112" s="28">
        <f t="shared" si="16"/>
        <v>192131.06505999999</v>
      </c>
      <c r="T112" s="34">
        <v>155223.12</v>
      </c>
      <c r="U112" s="33">
        <v>4654.9704000000002</v>
      </c>
      <c r="V112" s="32">
        <f t="shared" si="17"/>
        <v>165624.96456000002</v>
      </c>
      <c r="W112" s="34">
        <v>221407.98</v>
      </c>
      <c r="X112" s="33">
        <v>6448.8611700000001</v>
      </c>
      <c r="Y112" s="32">
        <f t="shared" si="13"/>
        <v>236455.03071300004</v>
      </c>
      <c r="Z112" s="34">
        <v>112496.85</v>
      </c>
      <c r="AA112" s="33">
        <v>3276.6819609999998</v>
      </c>
      <c r="AB112" s="32">
        <f t="shared" si="18"/>
        <v>120142.18484290002</v>
      </c>
      <c r="AC112" s="34"/>
      <c r="AD112" s="33"/>
      <c r="AE112" s="32"/>
      <c r="AF112" s="34"/>
      <c r="AG112" s="33"/>
      <c r="AH112" s="32"/>
      <c r="AI112" s="147">
        <f t="shared" si="19"/>
        <v>165268.17000000001</v>
      </c>
      <c r="AJ112" s="30">
        <f t="shared" si="20"/>
        <v>149.56</v>
      </c>
      <c r="AK112" s="29">
        <f t="shared" si="24"/>
        <v>2144.19</v>
      </c>
      <c r="AL112" s="28">
        <f t="shared" si="14"/>
        <v>2204066.15</v>
      </c>
      <c r="AM112" s="27">
        <f t="shared" si="15"/>
        <v>9.4679808108420001E-4</v>
      </c>
      <c r="AN112" s="79">
        <f t="shared" si="21"/>
        <v>9.4679808108420001E-4</v>
      </c>
    </row>
    <row r="113" spans="1:40" ht="15.75" customHeight="1" x14ac:dyDescent="0.25">
      <c r="A113" s="126">
        <v>1</v>
      </c>
      <c r="B113" s="77">
        <v>114</v>
      </c>
      <c r="C113" s="77">
        <v>1</v>
      </c>
      <c r="D113" s="78" t="s">
        <v>597</v>
      </c>
      <c r="E113" s="78" t="s">
        <v>216</v>
      </c>
      <c r="F113" s="124">
        <v>1937</v>
      </c>
      <c r="G113" s="34">
        <v>10</v>
      </c>
      <c r="H113" s="34">
        <v>958700.41</v>
      </c>
      <c r="I113" s="33">
        <v>27644.171200000001</v>
      </c>
      <c r="J113" s="28">
        <v>1024161.8626800001</v>
      </c>
      <c r="K113" s="34">
        <v>908026.92</v>
      </c>
      <c r="L113" s="33">
        <v>26182.986000000001</v>
      </c>
      <c r="M113" s="28">
        <v>970028.32740000007</v>
      </c>
      <c r="N113" s="34">
        <v>694062</v>
      </c>
      <c r="O113" s="33">
        <v>20013.305700000001</v>
      </c>
      <c r="P113" s="28">
        <v>741453.56373000005</v>
      </c>
      <c r="Q113" s="34">
        <v>718597.93</v>
      </c>
      <c r="R113" s="33">
        <v>21006.9097</v>
      </c>
      <c r="S113" s="28">
        <f t="shared" si="16"/>
        <v>767350.12233000016</v>
      </c>
      <c r="T113" s="34">
        <v>795673.71</v>
      </c>
      <c r="U113" s="33">
        <v>23291.839895000001</v>
      </c>
      <c r="V113" s="32">
        <f t="shared" si="17"/>
        <v>849620.05711550009</v>
      </c>
      <c r="W113" s="34">
        <v>1276110.7</v>
      </c>
      <c r="X113" s="33">
        <v>37168.381402999999</v>
      </c>
      <c r="Y113" s="32">
        <f t="shared" si="13"/>
        <v>1362836.5504566999</v>
      </c>
      <c r="Z113" s="34">
        <v>1334937.56</v>
      </c>
      <c r="AA113" s="33">
        <v>38881.767309000003</v>
      </c>
      <c r="AB113" s="32">
        <f t="shared" si="18"/>
        <v>1425661.3719601003</v>
      </c>
      <c r="AC113" s="34"/>
      <c r="AD113" s="33"/>
      <c r="AE113" s="32"/>
      <c r="AF113" s="34"/>
      <c r="AG113" s="33"/>
      <c r="AH113" s="32"/>
      <c r="AI113" s="147">
        <f t="shared" si="19"/>
        <v>1029384.33</v>
      </c>
      <c r="AJ113" s="30">
        <f t="shared" si="20"/>
        <v>531.42999999999995</v>
      </c>
      <c r="AK113" s="29">
        <f t="shared" si="24"/>
        <v>2144.19</v>
      </c>
      <c r="AL113" s="28">
        <f t="shared" si="14"/>
        <v>3123916.1200000006</v>
      </c>
      <c r="AM113" s="27">
        <f t="shared" si="15"/>
        <v>1.3419369413590423E-3</v>
      </c>
      <c r="AN113" s="79">
        <f t="shared" si="21"/>
        <v>1.3419369413590399E-3</v>
      </c>
    </row>
    <row r="114" spans="1:40" ht="15.75" customHeight="1" x14ac:dyDescent="0.25">
      <c r="A114" s="126">
        <v>1</v>
      </c>
      <c r="B114" s="77">
        <v>115</v>
      </c>
      <c r="C114" s="77">
        <v>6</v>
      </c>
      <c r="D114" s="78" t="s">
        <v>597</v>
      </c>
      <c r="E114" s="78" t="s">
        <v>218</v>
      </c>
      <c r="F114" s="124">
        <v>1750</v>
      </c>
      <c r="G114" s="34">
        <v>10</v>
      </c>
      <c r="H114" s="34">
        <v>1311419.75</v>
      </c>
      <c r="I114" s="33">
        <v>0</v>
      </c>
      <c r="J114" s="28">
        <v>1442561.7250000001</v>
      </c>
      <c r="K114" s="34">
        <v>965786</v>
      </c>
      <c r="L114" s="33">
        <v>0</v>
      </c>
      <c r="M114" s="28">
        <v>1062364.6000000001</v>
      </c>
      <c r="N114" s="34">
        <v>687604.21</v>
      </c>
      <c r="O114" s="33">
        <v>0</v>
      </c>
      <c r="P114" s="28">
        <v>756364.63100000005</v>
      </c>
      <c r="Q114" s="34">
        <v>843322.7</v>
      </c>
      <c r="R114" s="33">
        <v>0</v>
      </c>
      <c r="S114" s="28">
        <f t="shared" si="16"/>
        <v>927654.97</v>
      </c>
      <c r="T114" s="34">
        <v>486856.52</v>
      </c>
      <c r="U114" s="33">
        <v>0</v>
      </c>
      <c r="V114" s="32">
        <f t="shared" si="17"/>
        <v>535542.17200000002</v>
      </c>
      <c r="W114" s="34">
        <v>932426.63</v>
      </c>
      <c r="X114" s="33">
        <v>0</v>
      </c>
      <c r="Y114" s="32">
        <f t="shared" si="13"/>
        <v>1025669.2930000001</v>
      </c>
      <c r="Z114" s="34">
        <v>1072486.99</v>
      </c>
      <c r="AA114" s="33">
        <v>0</v>
      </c>
      <c r="AB114" s="32">
        <f t="shared" si="18"/>
        <v>1179735.689</v>
      </c>
      <c r="AC114" s="34"/>
      <c r="AD114" s="33"/>
      <c r="AE114" s="32"/>
      <c r="AF114" s="34"/>
      <c r="AG114" s="33"/>
      <c r="AH114" s="32"/>
      <c r="AI114" s="147">
        <f t="shared" si="19"/>
        <v>884993.35</v>
      </c>
      <c r="AJ114" s="30">
        <f t="shared" si="20"/>
        <v>505.71</v>
      </c>
      <c r="AK114" s="29">
        <f t="shared" si="24"/>
        <v>2144.19</v>
      </c>
      <c r="AL114" s="28">
        <f t="shared" si="14"/>
        <v>2867340</v>
      </c>
      <c r="AM114" s="27">
        <f t="shared" si="15"/>
        <v>1.2317198419003758E-3</v>
      </c>
      <c r="AN114" s="79">
        <f t="shared" si="21"/>
        <v>1.23171984190038E-3</v>
      </c>
    </row>
    <row r="115" spans="1:40" ht="15.75" customHeight="1" x14ac:dyDescent="0.25">
      <c r="A115" s="126">
        <v>1</v>
      </c>
      <c r="B115" s="77">
        <v>116</v>
      </c>
      <c r="C115" s="77">
        <v>14</v>
      </c>
      <c r="D115" s="78" t="s">
        <v>597</v>
      </c>
      <c r="E115" s="78" t="s">
        <v>219</v>
      </c>
      <c r="F115" s="124">
        <v>2134</v>
      </c>
      <c r="G115" s="34">
        <v>10</v>
      </c>
      <c r="H115" s="34">
        <v>2507833</v>
      </c>
      <c r="I115" s="33">
        <v>225705.72029999999</v>
      </c>
      <c r="J115" s="28">
        <v>2510340.0076700002</v>
      </c>
      <c r="K115" s="34">
        <v>2439187.31</v>
      </c>
      <c r="L115" s="33">
        <v>219527.5765</v>
      </c>
      <c r="M115" s="28">
        <v>2441625.7068500002</v>
      </c>
      <c r="N115" s="34">
        <v>1526913.57</v>
      </c>
      <c r="O115" s="33">
        <v>137422.79329999999</v>
      </c>
      <c r="P115" s="28">
        <v>1528439.8543700001</v>
      </c>
      <c r="Q115" s="34">
        <v>1679385.2</v>
      </c>
      <c r="R115" s="33">
        <v>152982.7978</v>
      </c>
      <c r="S115" s="28">
        <f t="shared" si="16"/>
        <v>1679042.6424199999</v>
      </c>
      <c r="T115" s="34">
        <v>1675473.59</v>
      </c>
      <c r="U115" s="33">
        <v>153026.13973200001</v>
      </c>
      <c r="V115" s="32">
        <f t="shared" si="17"/>
        <v>1674692.1952948002</v>
      </c>
      <c r="W115" s="34">
        <v>2291729.1</v>
      </c>
      <c r="X115" s="33">
        <v>208339.51165999999</v>
      </c>
      <c r="Y115" s="32">
        <f t="shared" si="13"/>
        <v>2291728.5471740002</v>
      </c>
      <c r="Z115" s="34">
        <v>2242726.2799999998</v>
      </c>
      <c r="AA115" s="33">
        <v>203884.67754400001</v>
      </c>
      <c r="AB115" s="32">
        <f t="shared" si="18"/>
        <v>2242725.7627015999</v>
      </c>
      <c r="AC115" s="34"/>
      <c r="AD115" s="33"/>
      <c r="AE115" s="32"/>
      <c r="AF115" s="34"/>
      <c r="AG115" s="33"/>
      <c r="AH115" s="32"/>
      <c r="AI115" s="147">
        <f t="shared" si="19"/>
        <v>1883325.8</v>
      </c>
      <c r="AJ115" s="30">
        <f t="shared" si="20"/>
        <v>882.53</v>
      </c>
      <c r="AK115" s="29">
        <f t="shared" si="24"/>
        <v>2144.19</v>
      </c>
      <c r="AL115" s="28">
        <f t="shared" si="14"/>
        <v>2692382.44</v>
      </c>
      <c r="AM115" s="27">
        <f t="shared" si="15"/>
        <v>1.1565635304261609E-3</v>
      </c>
      <c r="AN115" s="79">
        <f t="shared" si="21"/>
        <v>1.15656353042616E-3</v>
      </c>
    </row>
    <row r="116" spans="1:40" ht="15.75" customHeight="1" x14ac:dyDescent="0.25">
      <c r="A116" s="126">
        <v>1</v>
      </c>
      <c r="B116" s="77">
        <v>117</v>
      </c>
      <c r="C116" s="77">
        <v>8</v>
      </c>
      <c r="D116" s="78" t="s">
        <v>597</v>
      </c>
      <c r="E116" s="78" t="s">
        <v>221</v>
      </c>
      <c r="F116" s="124">
        <v>1592</v>
      </c>
      <c r="G116" s="34">
        <v>10</v>
      </c>
      <c r="H116" s="34">
        <v>4079772.78</v>
      </c>
      <c r="I116" s="33">
        <v>217728.8512</v>
      </c>
      <c r="J116" s="28">
        <v>4248248.3216800001</v>
      </c>
      <c r="K116" s="34">
        <v>4009614.08</v>
      </c>
      <c r="L116" s="33">
        <v>215312.27249999999</v>
      </c>
      <c r="M116" s="28">
        <v>4173731.9882500004</v>
      </c>
      <c r="N116" s="34">
        <v>3320156.33</v>
      </c>
      <c r="O116" s="33">
        <v>156522.0104</v>
      </c>
      <c r="P116" s="28">
        <v>3479997.7515600002</v>
      </c>
      <c r="Q116" s="34">
        <v>4215773.5999999996</v>
      </c>
      <c r="R116" s="33">
        <v>199346.83609999999</v>
      </c>
      <c r="S116" s="28">
        <f t="shared" si="16"/>
        <v>4418069.4402900003</v>
      </c>
      <c r="T116" s="34">
        <v>3605609.99</v>
      </c>
      <c r="U116" s="33">
        <v>171026.10885799999</v>
      </c>
      <c r="V116" s="32">
        <f t="shared" si="17"/>
        <v>3778042.2692562006</v>
      </c>
      <c r="W116" s="34">
        <v>3759222.16</v>
      </c>
      <c r="X116" s="33">
        <v>179010.55791199999</v>
      </c>
      <c r="Y116" s="32">
        <f t="shared" si="13"/>
        <v>3938232.7622968005</v>
      </c>
      <c r="Z116" s="34">
        <v>4239211.32</v>
      </c>
      <c r="AA116" s="33">
        <v>201867.14043999999</v>
      </c>
      <c r="AB116" s="32">
        <f t="shared" si="18"/>
        <v>4441078.5975160003</v>
      </c>
      <c r="AC116" s="34"/>
      <c r="AD116" s="33"/>
      <c r="AE116" s="32"/>
      <c r="AF116" s="34"/>
      <c r="AG116" s="33"/>
      <c r="AH116" s="32"/>
      <c r="AI116" s="147">
        <f t="shared" si="19"/>
        <v>4011084.16</v>
      </c>
      <c r="AJ116" s="30">
        <f t="shared" si="20"/>
        <v>2519.5300000000002</v>
      </c>
      <c r="AK116" s="29">
        <f t="shared" si="24"/>
        <v>2144.19</v>
      </c>
      <c r="AL116" s="28">
        <f t="shared" si="14"/>
        <v>0</v>
      </c>
      <c r="AM116" s="27">
        <f t="shared" si="15"/>
        <v>0</v>
      </c>
      <c r="AN116" s="79">
        <f t="shared" si="21"/>
        <v>0</v>
      </c>
    </row>
    <row r="117" spans="1:40" ht="15.75" customHeight="1" x14ac:dyDescent="0.25">
      <c r="A117" s="126">
        <v>1</v>
      </c>
      <c r="B117" s="77">
        <v>118</v>
      </c>
      <c r="C117" s="77">
        <v>12</v>
      </c>
      <c r="D117" s="78" t="s">
        <v>597</v>
      </c>
      <c r="E117" s="78" t="s">
        <v>223</v>
      </c>
      <c r="F117" s="124">
        <v>4806</v>
      </c>
      <c r="G117" s="34">
        <v>10</v>
      </c>
      <c r="H117" s="34">
        <v>3616457.87</v>
      </c>
      <c r="I117" s="33">
        <v>430273.96899999998</v>
      </c>
      <c r="J117" s="28">
        <v>3504802.2911000005</v>
      </c>
      <c r="K117" s="34">
        <v>3542561.81</v>
      </c>
      <c r="L117" s="33">
        <v>437609.6</v>
      </c>
      <c r="M117" s="28">
        <v>3415447.4310000003</v>
      </c>
      <c r="N117" s="34">
        <v>3044485.6</v>
      </c>
      <c r="O117" s="33">
        <v>274004.5085</v>
      </c>
      <c r="P117" s="28">
        <v>3047529.2006500005</v>
      </c>
      <c r="Q117" s="34">
        <v>3428547.27</v>
      </c>
      <c r="R117" s="33">
        <v>312545.72070000001</v>
      </c>
      <c r="S117" s="28">
        <f t="shared" si="16"/>
        <v>3427601.7042300003</v>
      </c>
      <c r="T117" s="34">
        <v>2507797.37</v>
      </c>
      <c r="U117" s="33">
        <v>230732.240827</v>
      </c>
      <c r="V117" s="32">
        <f t="shared" si="17"/>
        <v>2504771.6420903006</v>
      </c>
      <c r="W117" s="34">
        <v>4993968.2699999996</v>
      </c>
      <c r="X117" s="33">
        <v>453997.473145</v>
      </c>
      <c r="Y117" s="32">
        <f t="shared" si="13"/>
        <v>4993967.8765405007</v>
      </c>
      <c r="Z117" s="34">
        <v>5092862.33</v>
      </c>
      <c r="AA117" s="33">
        <v>462987.88129699999</v>
      </c>
      <c r="AB117" s="32">
        <f t="shared" si="18"/>
        <v>5092861.8935733009</v>
      </c>
      <c r="AC117" s="34"/>
      <c r="AD117" s="33"/>
      <c r="AE117" s="32"/>
      <c r="AF117" s="34"/>
      <c r="AG117" s="33"/>
      <c r="AH117" s="32"/>
      <c r="AI117" s="147">
        <f t="shared" si="19"/>
        <v>3813346.46</v>
      </c>
      <c r="AJ117" s="30">
        <f t="shared" si="20"/>
        <v>793.46</v>
      </c>
      <c r="AK117" s="29">
        <f t="shared" si="24"/>
        <v>2144.19</v>
      </c>
      <c r="AL117" s="28">
        <f t="shared" si="14"/>
        <v>6491608.3799999999</v>
      </c>
      <c r="AM117" s="27">
        <f t="shared" si="15"/>
        <v>2.7885925099544371E-3</v>
      </c>
      <c r="AN117" s="79">
        <f t="shared" si="21"/>
        <v>2.7885925099544401E-3</v>
      </c>
    </row>
    <row r="118" spans="1:40" ht="15.75" customHeight="1" x14ac:dyDescent="0.25">
      <c r="A118" s="126">
        <v>1</v>
      </c>
      <c r="B118" s="77">
        <v>119</v>
      </c>
      <c r="C118" s="77">
        <v>7</v>
      </c>
      <c r="D118" s="78" t="s">
        <v>598</v>
      </c>
      <c r="E118" s="78" t="s">
        <v>23</v>
      </c>
      <c r="F118" s="124">
        <v>10472</v>
      </c>
      <c r="G118" s="34">
        <v>12</v>
      </c>
      <c r="H118" s="34">
        <v>11497646.039999999</v>
      </c>
      <c r="I118" s="33">
        <v>1034788.0364</v>
      </c>
      <c r="J118" s="28">
        <v>11718400.964032</v>
      </c>
      <c r="K118" s="34">
        <v>11986001.99</v>
      </c>
      <c r="L118" s="33">
        <v>1078740.0105000001</v>
      </c>
      <c r="M118" s="28">
        <v>12216133.41704</v>
      </c>
      <c r="N118" s="34">
        <v>7157652.8499999996</v>
      </c>
      <c r="O118" s="33">
        <v>644190.24419999996</v>
      </c>
      <c r="P118" s="28">
        <v>7295078.1184960008</v>
      </c>
      <c r="Q118" s="34">
        <v>8965330.5199999996</v>
      </c>
      <c r="R118" s="33">
        <v>813951.86199999996</v>
      </c>
      <c r="S118" s="28">
        <f t="shared" si="16"/>
        <v>9129544.0969600007</v>
      </c>
      <c r="T118" s="34">
        <v>9354564.8300000001</v>
      </c>
      <c r="U118" s="33">
        <v>850338.01223800005</v>
      </c>
      <c r="V118" s="32">
        <f t="shared" si="17"/>
        <v>9524734.0358934421</v>
      </c>
      <c r="W118" s="34">
        <v>11978472.27</v>
      </c>
      <c r="X118" s="33">
        <v>1088952.8217209999</v>
      </c>
      <c r="Y118" s="32">
        <f t="shared" si="13"/>
        <v>12196261.782072481</v>
      </c>
      <c r="Z118" s="34">
        <v>12748515.859999999</v>
      </c>
      <c r="AA118" s="33">
        <v>1158956.788127</v>
      </c>
      <c r="AB118" s="32">
        <f t="shared" si="18"/>
        <v>12980306.16049776</v>
      </c>
      <c r="AC118" s="34"/>
      <c r="AD118" s="33"/>
      <c r="AE118" s="32"/>
      <c r="AF118" s="34"/>
      <c r="AG118" s="33"/>
      <c r="AH118" s="32"/>
      <c r="AI118" s="147">
        <f t="shared" si="19"/>
        <v>10225184.84</v>
      </c>
      <c r="AJ118" s="30">
        <f t="shared" si="20"/>
        <v>976.43</v>
      </c>
      <c r="AK118" s="29">
        <f>+$AL$601</f>
        <v>2628.54</v>
      </c>
      <c r="AL118" s="28">
        <f t="shared" si="14"/>
        <v>17300895.920000002</v>
      </c>
      <c r="AM118" s="27">
        <f t="shared" si="15"/>
        <v>7.4319253340438384E-3</v>
      </c>
      <c r="AN118" s="79">
        <f t="shared" si="21"/>
        <v>7.4319253340438401E-3</v>
      </c>
    </row>
    <row r="119" spans="1:40" ht="15.75" customHeight="1" x14ac:dyDescent="0.25">
      <c r="A119" s="126">
        <v>1</v>
      </c>
      <c r="B119" s="77">
        <v>120</v>
      </c>
      <c r="C119" s="77">
        <v>4</v>
      </c>
      <c r="D119" s="78" t="s">
        <v>597</v>
      </c>
      <c r="E119" s="78" t="s">
        <v>224</v>
      </c>
      <c r="F119" s="124">
        <v>2642</v>
      </c>
      <c r="G119" s="34">
        <v>10</v>
      </c>
      <c r="H119" s="34">
        <v>2923819.16</v>
      </c>
      <c r="I119" s="33">
        <v>0</v>
      </c>
      <c r="J119" s="28">
        <v>3216201.0760000004</v>
      </c>
      <c r="K119" s="34">
        <v>2712199.65</v>
      </c>
      <c r="L119" s="33">
        <v>0</v>
      </c>
      <c r="M119" s="28">
        <v>2983419.6150000002</v>
      </c>
      <c r="N119" s="34">
        <v>2009285.23</v>
      </c>
      <c r="O119" s="33">
        <v>0</v>
      </c>
      <c r="P119" s="28">
        <v>2210213.753</v>
      </c>
      <c r="Q119" s="34">
        <v>2405206.4300000002</v>
      </c>
      <c r="R119" s="33">
        <v>0</v>
      </c>
      <c r="S119" s="28">
        <f t="shared" si="16"/>
        <v>2645727.0730000003</v>
      </c>
      <c r="T119" s="34">
        <v>2335446.0299999998</v>
      </c>
      <c r="U119" s="33">
        <v>0</v>
      </c>
      <c r="V119" s="32">
        <f t="shared" si="17"/>
        <v>2568990.6329999999</v>
      </c>
      <c r="W119" s="34">
        <v>3460927.95</v>
      </c>
      <c r="X119" s="33">
        <v>0</v>
      </c>
      <c r="Y119" s="32">
        <f t="shared" si="13"/>
        <v>3807020.7450000006</v>
      </c>
      <c r="Z119" s="34">
        <v>3813284.86</v>
      </c>
      <c r="AA119" s="33">
        <v>0</v>
      </c>
      <c r="AB119" s="32">
        <f t="shared" si="18"/>
        <v>4194613.3459999999</v>
      </c>
      <c r="AC119" s="34"/>
      <c r="AD119" s="33"/>
      <c r="AE119" s="32"/>
      <c r="AF119" s="34"/>
      <c r="AG119" s="33"/>
      <c r="AH119" s="32"/>
      <c r="AI119" s="147">
        <f t="shared" si="19"/>
        <v>3085313.11</v>
      </c>
      <c r="AJ119" s="30">
        <f t="shared" si="20"/>
        <v>1167.79</v>
      </c>
      <c r="AK119" s="29">
        <f>+$AL$600</f>
        <v>2144.19</v>
      </c>
      <c r="AL119" s="28">
        <f t="shared" si="14"/>
        <v>2579648.8000000003</v>
      </c>
      <c r="AM119" s="27">
        <f t="shared" si="15"/>
        <v>1.1081366744419897E-3</v>
      </c>
      <c r="AN119" s="79">
        <f t="shared" si="21"/>
        <v>1.1081366744419899E-3</v>
      </c>
    </row>
    <row r="120" spans="1:40" ht="15.75" customHeight="1" x14ac:dyDescent="0.25">
      <c r="A120" s="126">
        <v>1</v>
      </c>
      <c r="B120" s="77">
        <v>121</v>
      </c>
      <c r="C120" s="77">
        <v>3</v>
      </c>
      <c r="D120" s="78" t="s">
        <v>598</v>
      </c>
      <c r="E120" s="78" t="s">
        <v>24</v>
      </c>
      <c r="F120" s="124">
        <v>9283</v>
      </c>
      <c r="G120" s="34">
        <v>12</v>
      </c>
      <c r="H120" s="34">
        <v>5598649</v>
      </c>
      <c r="I120" s="33">
        <v>0</v>
      </c>
      <c r="J120" s="28">
        <v>6270486.8800000008</v>
      </c>
      <c r="K120" s="34">
        <v>5031654.07</v>
      </c>
      <c r="L120" s="33">
        <v>0</v>
      </c>
      <c r="M120" s="28">
        <v>5635452.5584000004</v>
      </c>
      <c r="N120" s="34">
        <v>5546134.8200000003</v>
      </c>
      <c r="O120" s="33">
        <v>0</v>
      </c>
      <c r="P120" s="28">
        <v>6211670.9984000009</v>
      </c>
      <c r="Q120" s="34">
        <v>6195479.4500000002</v>
      </c>
      <c r="R120" s="33">
        <v>0</v>
      </c>
      <c r="S120" s="28">
        <f t="shared" si="16"/>
        <v>6938936.9840000011</v>
      </c>
      <c r="T120" s="34">
        <v>5137132.2300000004</v>
      </c>
      <c r="U120" s="33">
        <v>0</v>
      </c>
      <c r="V120" s="32">
        <f t="shared" si="17"/>
        <v>5753588.0976000009</v>
      </c>
      <c r="W120" s="34">
        <v>5456302.5300000003</v>
      </c>
      <c r="X120" s="33">
        <v>0</v>
      </c>
      <c r="Y120" s="32">
        <f t="shared" si="13"/>
        <v>6111058.8336000005</v>
      </c>
      <c r="Z120" s="34">
        <v>5799933.1500000004</v>
      </c>
      <c r="AA120" s="33">
        <v>0</v>
      </c>
      <c r="AB120" s="32">
        <f t="shared" si="18"/>
        <v>6495925.1280000014</v>
      </c>
      <c r="AC120" s="34"/>
      <c r="AD120" s="33"/>
      <c r="AE120" s="32"/>
      <c r="AF120" s="34"/>
      <c r="AG120" s="33"/>
      <c r="AH120" s="32"/>
      <c r="AI120" s="147">
        <f t="shared" si="19"/>
        <v>6302236.0099999998</v>
      </c>
      <c r="AJ120" s="30">
        <f t="shared" si="20"/>
        <v>678.9</v>
      </c>
      <c r="AK120" s="29">
        <f>+$AL$601</f>
        <v>2628.54</v>
      </c>
      <c r="AL120" s="28">
        <f t="shared" si="14"/>
        <v>18098508.119999997</v>
      </c>
      <c r="AM120" s="27">
        <f t="shared" si="15"/>
        <v>7.7745546604863968E-3</v>
      </c>
      <c r="AN120" s="79">
        <f t="shared" si="21"/>
        <v>7.7745546604864003E-3</v>
      </c>
    </row>
    <row r="121" spans="1:40" ht="15.75" customHeight="1" x14ac:dyDescent="0.25">
      <c r="A121" s="126">
        <v>1</v>
      </c>
      <c r="B121" s="77">
        <v>122</v>
      </c>
      <c r="C121" s="77">
        <v>6</v>
      </c>
      <c r="D121" s="78" t="s">
        <v>597</v>
      </c>
      <c r="E121" s="78" t="s">
        <v>225</v>
      </c>
      <c r="F121" s="124">
        <v>2431</v>
      </c>
      <c r="G121" s="34">
        <v>10</v>
      </c>
      <c r="H121" s="34">
        <v>1085833.53</v>
      </c>
      <c r="I121" s="33">
        <v>0</v>
      </c>
      <c r="J121" s="28">
        <v>1194416.8830000001</v>
      </c>
      <c r="K121" s="34">
        <v>1019815.46</v>
      </c>
      <c r="L121" s="33">
        <v>0</v>
      </c>
      <c r="M121" s="28">
        <v>1121797.0060000001</v>
      </c>
      <c r="N121" s="34">
        <v>693101.49</v>
      </c>
      <c r="O121" s="33">
        <v>0</v>
      </c>
      <c r="P121" s="28">
        <v>762411.63900000008</v>
      </c>
      <c r="Q121" s="34">
        <v>708357.59</v>
      </c>
      <c r="R121" s="33">
        <v>0</v>
      </c>
      <c r="S121" s="28">
        <f t="shared" si="16"/>
        <v>779193.34900000005</v>
      </c>
      <c r="T121" s="34">
        <v>760724.02</v>
      </c>
      <c r="U121" s="33">
        <v>0</v>
      </c>
      <c r="V121" s="32">
        <f t="shared" si="17"/>
        <v>836796.42200000014</v>
      </c>
      <c r="W121" s="34">
        <v>1296291.53</v>
      </c>
      <c r="X121" s="33">
        <v>0</v>
      </c>
      <c r="Y121" s="32">
        <f t="shared" si="13"/>
        <v>1425920.6830000002</v>
      </c>
      <c r="Z121" s="34">
        <v>1570731.9</v>
      </c>
      <c r="AA121" s="33">
        <v>0</v>
      </c>
      <c r="AB121" s="32">
        <f t="shared" si="18"/>
        <v>1727805.09</v>
      </c>
      <c r="AC121" s="34"/>
      <c r="AD121" s="33"/>
      <c r="AE121" s="32"/>
      <c r="AF121" s="34"/>
      <c r="AG121" s="33"/>
      <c r="AH121" s="32"/>
      <c r="AI121" s="147">
        <f t="shared" si="19"/>
        <v>1106425.44</v>
      </c>
      <c r="AJ121" s="30">
        <f t="shared" si="20"/>
        <v>455.13</v>
      </c>
      <c r="AK121" s="29">
        <f t="shared" ref="AK121:AK126" si="25">+$AL$600</f>
        <v>2144.19</v>
      </c>
      <c r="AL121" s="28">
        <f t="shared" si="14"/>
        <v>4106104.86</v>
      </c>
      <c r="AM121" s="27">
        <f t="shared" si="15"/>
        <v>1.7638545931021662E-3</v>
      </c>
      <c r="AN121" s="79">
        <f t="shared" si="21"/>
        <v>1.7638545931021701E-3</v>
      </c>
    </row>
    <row r="122" spans="1:40" ht="15.75" customHeight="1" x14ac:dyDescent="0.25">
      <c r="A122" s="126">
        <v>1</v>
      </c>
      <c r="B122" s="77">
        <v>123</v>
      </c>
      <c r="C122" s="77">
        <v>20</v>
      </c>
      <c r="D122" s="78" t="s">
        <v>597</v>
      </c>
      <c r="E122" s="78" t="s">
        <v>226</v>
      </c>
      <c r="F122" s="124">
        <v>2823</v>
      </c>
      <c r="G122" s="34">
        <v>10</v>
      </c>
      <c r="H122" s="34">
        <v>2734517.92</v>
      </c>
      <c r="I122" s="33">
        <v>0</v>
      </c>
      <c r="J122" s="28">
        <v>3007969.7120000003</v>
      </c>
      <c r="K122" s="34">
        <v>2940722.05</v>
      </c>
      <c r="L122" s="33">
        <v>0</v>
      </c>
      <c r="M122" s="28">
        <v>3234794.2549999999</v>
      </c>
      <c r="N122" s="34">
        <v>2434159.04</v>
      </c>
      <c r="O122" s="33">
        <v>0</v>
      </c>
      <c r="P122" s="28">
        <v>2677574.9440000001</v>
      </c>
      <c r="Q122" s="34">
        <v>2845486.97</v>
      </c>
      <c r="R122" s="33">
        <v>0</v>
      </c>
      <c r="S122" s="28">
        <f t="shared" si="16"/>
        <v>3130035.6670000004</v>
      </c>
      <c r="T122" s="34">
        <v>2610190.5099999998</v>
      </c>
      <c r="U122" s="33">
        <v>0</v>
      </c>
      <c r="V122" s="32">
        <f t="shared" si="17"/>
        <v>2871209.5609999998</v>
      </c>
      <c r="W122" s="34">
        <v>3323915.74</v>
      </c>
      <c r="X122" s="33">
        <v>0</v>
      </c>
      <c r="Y122" s="32">
        <f t="shared" si="13"/>
        <v>3656307.3140000007</v>
      </c>
      <c r="Z122" s="34">
        <v>3571186.71</v>
      </c>
      <c r="AA122" s="33">
        <v>0</v>
      </c>
      <c r="AB122" s="32">
        <f t="shared" si="18"/>
        <v>3928305.3810000001</v>
      </c>
      <c r="AC122" s="34"/>
      <c r="AD122" s="33"/>
      <c r="AE122" s="32"/>
      <c r="AF122" s="34"/>
      <c r="AG122" s="33"/>
      <c r="AH122" s="32"/>
      <c r="AI122" s="147">
        <f t="shared" si="19"/>
        <v>3252686.57</v>
      </c>
      <c r="AJ122" s="30">
        <f t="shared" si="20"/>
        <v>1152.21</v>
      </c>
      <c r="AK122" s="29">
        <f t="shared" si="25"/>
        <v>2144.19</v>
      </c>
      <c r="AL122" s="28">
        <f t="shared" si="14"/>
        <v>2800359.54</v>
      </c>
      <c r="AM122" s="27">
        <f t="shared" si="15"/>
        <v>1.2029471251658365E-3</v>
      </c>
      <c r="AN122" s="79">
        <f t="shared" si="21"/>
        <v>1.2029471251658399E-3</v>
      </c>
    </row>
    <row r="123" spans="1:40" ht="15.75" customHeight="1" x14ac:dyDescent="0.25">
      <c r="A123" s="126">
        <v>1</v>
      </c>
      <c r="B123" s="77">
        <v>124</v>
      </c>
      <c r="C123" s="77">
        <v>14</v>
      </c>
      <c r="D123" s="78" t="s">
        <v>597</v>
      </c>
      <c r="E123" s="78" t="s">
        <v>227</v>
      </c>
      <c r="F123" s="124">
        <v>1591</v>
      </c>
      <c r="G123" s="34">
        <v>10</v>
      </c>
      <c r="H123" s="34">
        <v>1114569.6399999999</v>
      </c>
      <c r="I123" s="33">
        <v>0</v>
      </c>
      <c r="J123" s="28">
        <v>1226026.6040000001</v>
      </c>
      <c r="K123" s="34">
        <v>984833.88</v>
      </c>
      <c r="L123" s="33">
        <v>0</v>
      </c>
      <c r="M123" s="28">
        <v>1083317.2680000002</v>
      </c>
      <c r="N123" s="34">
        <v>815811.15</v>
      </c>
      <c r="O123" s="33">
        <v>0</v>
      </c>
      <c r="P123" s="28">
        <v>897392.26500000013</v>
      </c>
      <c r="Q123" s="34">
        <v>734195.43</v>
      </c>
      <c r="R123" s="33">
        <v>0</v>
      </c>
      <c r="S123" s="28">
        <f t="shared" si="16"/>
        <v>807614.97300000011</v>
      </c>
      <c r="T123" s="34">
        <v>677814.36</v>
      </c>
      <c r="U123" s="33">
        <v>0</v>
      </c>
      <c r="V123" s="32">
        <f t="shared" si="17"/>
        <v>745595.79600000009</v>
      </c>
      <c r="W123" s="34">
        <v>979659.31</v>
      </c>
      <c r="X123" s="33">
        <v>0</v>
      </c>
      <c r="Y123" s="32">
        <f t="shared" si="13"/>
        <v>1077625.2410000002</v>
      </c>
      <c r="Z123" s="34">
        <v>1076216.67</v>
      </c>
      <c r="AA123" s="33">
        <v>0</v>
      </c>
      <c r="AB123" s="32">
        <f t="shared" si="18"/>
        <v>1183838.3370000001</v>
      </c>
      <c r="AC123" s="34"/>
      <c r="AD123" s="33"/>
      <c r="AE123" s="32"/>
      <c r="AF123" s="34"/>
      <c r="AG123" s="33"/>
      <c r="AH123" s="32"/>
      <c r="AI123" s="147">
        <f t="shared" si="19"/>
        <v>942413.32</v>
      </c>
      <c r="AJ123" s="30">
        <f t="shared" si="20"/>
        <v>592.34</v>
      </c>
      <c r="AK123" s="29">
        <f t="shared" si="25"/>
        <v>2144.19</v>
      </c>
      <c r="AL123" s="28">
        <f t="shared" si="14"/>
        <v>2468993.3499999996</v>
      </c>
      <c r="AM123" s="27">
        <f t="shared" si="15"/>
        <v>1.0606025440704899E-3</v>
      </c>
      <c r="AN123" s="79">
        <f t="shared" si="21"/>
        <v>1.0606025440704899E-3</v>
      </c>
    </row>
    <row r="124" spans="1:40" ht="15.75" customHeight="1" x14ac:dyDescent="0.25">
      <c r="A124" s="126">
        <v>1</v>
      </c>
      <c r="B124" s="77">
        <v>125</v>
      </c>
      <c r="C124" s="77">
        <v>2</v>
      </c>
      <c r="D124" s="78" t="s">
        <v>597</v>
      </c>
      <c r="E124" s="78" t="s">
        <v>229</v>
      </c>
      <c r="F124" s="124">
        <v>5284</v>
      </c>
      <c r="G124" s="34">
        <v>10</v>
      </c>
      <c r="H124" s="34">
        <v>7129536.21</v>
      </c>
      <c r="I124" s="33">
        <v>0</v>
      </c>
      <c r="J124" s="28">
        <v>7842489.8310000002</v>
      </c>
      <c r="K124" s="34">
        <v>6766681.6500000004</v>
      </c>
      <c r="L124" s="33">
        <v>0</v>
      </c>
      <c r="M124" s="28">
        <v>7443349.8150000013</v>
      </c>
      <c r="N124" s="34">
        <v>5423285.0300000003</v>
      </c>
      <c r="O124" s="33">
        <v>0</v>
      </c>
      <c r="P124" s="28">
        <v>5965613.5330000008</v>
      </c>
      <c r="Q124" s="34">
        <v>6174232.6600000001</v>
      </c>
      <c r="R124" s="33">
        <v>0</v>
      </c>
      <c r="S124" s="28">
        <f t="shared" si="16"/>
        <v>6791655.9260000009</v>
      </c>
      <c r="T124" s="34">
        <v>5464701.96</v>
      </c>
      <c r="U124" s="33">
        <v>0</v>
      </c>
      <c r="V124" s="32">
        <f t="shared" si="17"/>
        <v>6011172.1560000004</v>
      </c>
      <c r="W124" s="34">
        <v>7732189.6699999999</v>
      </c>
      <c r="X124" s="33">
        <v>0</v>
      </c>
      <c r="Y124" s="32">
        <f t="shared" si="13"/>
        <v>8505408.6370000001</v>
      </c>
      <c r="Z124" s="34">
        <v>8923510.8900000006</v>
      </c>
      <c r="AA124" s="33">
        <v>0</v>
      </c>
      <c r="AB124" s="32">
        <f t="shared" si="18"/>
        <v>9815861.9790000021</v>
      </c>
      <c r="AC124" s="34"/>
      <c r="AD124" s="33"/>
      <c r="AE124" s="32"/>
      <c r="AF124" s="34"/>
      <c r="AG124" s="33"/>
      <c r="AH124" s="32"/>
      <c r="AI124" s="147">
        <f t="shared" si="19"/>
        <v>7417942.4500000002</v>
      </c>
      <c r="AJ124" s="30">
        <f t="shared" si="20"/>
        <v>1403.85</v>
      </c>
      <c r="AK124" s="29">
        <f t="shared" si="25"/>
        <v>2144.19</v>
      </c>
      <c r="AL124" s="28">
        <f t="shared" si="14"/>
        <v>3911956.560000001</v>
      </c>
      <c r="AM124" s="27">
        <f t="shared" si="15"/>
        <v>1.6804545382146307E-3</v>
      </c>
      <c r="AN124" s="79">
        <f t="shared" si="21"/>
        <v>1.68045453821463E-3</v>
      </c>
    </row>
    <row r="125" spans="1:40" ht="15.75" customHeight="1" x14ac:dyDescent="0.25">
      <c r="A125" s="126">
        <v>1</v>
      </c>
      <c r="B125" s="77">
        <v>127</v>
      </c>
      <c r="C125" s="77">
        <v>12</v>
      </c>
      <c r="D125" s="78" t="s">
        <v>597</v>
      </c>
      <c r="E125" s="78" t="s">
        <v>231</v>
      </c>
      <c r="F125" s="124">
        <v>1975</v>
      </c>
      <c r="G125" s="34">
        <v>10</v>
      </c>
      <c r="H125" s="34">
        <v>437466</v>
      </c>
      <c r="I125" s="33">
        <v>45970.713000000003</v>
      </c>
      <c r="J125" s="28">
        <v>430644.81570000004</v>
      </c>
      <c r="K125" s="34">
        <v>478853.18</v>
      </c>
      <c r="L125" s="33">
        <v>48166.170599999998</v>
      </c>
      <c r="M125" s="28">
        <v>473755.71033999999</v>
      </c>
      <c r="N125" s="34">
        <v>392157.04</v>
      </c>
      <c r="O125" s="33">
        <v>18487.366099999999</v>
      </c>
      <c r="P125" s="28">
        <v>411036.64129</v>
      </c>
      <c r="Q125" s="34">
        <v>521006.32</v>
      </c>
      <c r="R125" s="33">
        <v>25165.5802</v>
      </c>
      <c r="S125" s="28">
        <f t="shared" si="16"/>
        <v>545424.81377999997</v>
      </c>
      <c r="T125" s="34">
        <v>191355.56</v>
      </c>
      <c r="U125" s="33">
        <v>9648.4483010000004</v>
      </c>
      <c r="V125" s="32">
        <f t="shared" si="17"/>
        <v>199877.82286890002</v>
      </c>
      <c r="W125" s="34">
        <v>551203.36</v>
      </c>
      <c r="X125" s="33">
        <v>26247.934520999999</v>
      </c>
      <c r="Y125" s="32">
        <f t="shared" si="13"/>
        <v>577450.96802689997</v>
      </c>
      <c r="Z125" s="34">
        <v>669753.77</v>
      </c>
      <c r="AA125" s="33">
        <v>31893.192722</v>
      </c>
      <c r="AB125" s="32">
        <f t="shared" si="18"/>
        <v>701646.63500580017</v>
      </c>
      <c r="AC125" s="34"/>
      <c r="AD125" s="33"/>
      <c r="AE125" s="32"/>
      <c r="AF125" s="34"/>
      <c r="AG125" s="33"/>
      <c r="AH125" s="32"/>
      <c r="AI125" s="147">
        <f t="shared" si="19"/>
        <v>487087.38</v>
      </c>
      <c r="AJ125" s="30">
        <f t="shared" si="20"/>
        <v>246.63</v>
      </c>
      <c r="AK125" s="29">
        <f t="shared" si="25"/>
        <v>2144.19</v>
      </c>
      <c r="AL125" s="28">
        <f t="shared" si="14"/>
        <v>3747681</v>
      </c>
      <c r="AM125" s="27">
        <f t="shared" si="15"/>
        <v>1.6098868808069647E-3</v>
      </c>
      <c r="AN125" s="79">
        <f t="shared" si="21"/>
        <v>1.60988688080696E-3</v>
      </c>
    </row>
    <row r="126" spans="1:40" ht="15.75" customHeight="1" x14ac:dyDescent="0.25">
      <c r="A126" s="126">
        <v>1</v>
      </c>
      <c r="B126" s="77">
        <v>129</v>
      </c>
      <c r="C126" s="77">
        <v>5</v>
      </c>
      <c r="D126" s="78" t="s">
        <v>597</v>
      </c>
      <c r="E126" s="78" t="s">
        <v>232</v>
      </c>
      <c r="F126" s="124">
        <v>5349</v>
      </c>
      <c r="G126" s="34">
        <v>10</v>
      </c>
      <c r="H126" s="34">
        <v>9730849.1300000008</v>
      </c>
      <c r="I126" s="33">
        <v>875777.47210000001</v>
      </c>
      <c r="J126" s="28">
        <v>9740578.8236900009</v>
      </c>
      <c r="K126" s="34">
        <v>11347802.17</v>
      </c>
      <c r="L126" s="33">
        <v>1021303.2792</v>
      </c>
      <c r="M126" s="28">
        <v>11359148.77988</v>
      </c>
      <c r="N126" s="34">
        <v>11881555.210000001</v>
      </c>
      <c r="O126" s="33">
        <v>1069339.5392</v>
      </c>
      <c r="P126" s="28">
        <v>11893437.237880001</v>
      </c>
      <c r="Q126" s="34">
        <v>11898991.710000001</v>
      </c>
      <c r="R126" s="33">
        <v>1075023.1821000001</v>
      </c>
      <c r="S126" s="28">
        <f t="shared" si="16"/>
        <v>11906365.380690003</v>
      </c>
      <c r="T126" s="34">
        <v>10575077.23</v>
      </c>
      <c r="U126" s="33">
        <v>957201.94422599999</v>
      </c>
      <c r="V126" s="32">
        <f t="shared" si="17"/>
        <v>10579662.8143514</v>
      </c>
      <c r="W126" s="34">
        <v>12266208.449999999</v>
      </c>
      <c r="X126" s="33">
        <v>1115110.020603</v>
      </c>
      <c r="Y126" s="32">
        <f t="shared" si="13"/>
        <v>12266208.272336701</v>
      </c>
      <c r="Z126" s="34">
        <v>13690522.51</v>
      </c>
      <c r="AA126" s="33">
        <v>1244593.045406</v>
      </c>
      <c r="AB126" s="32">
        <f t="shared" si="18"/>
        <v>13690522.4110534</v>
      </c>
      <c r="AC126" s="34"/>
      <c r="AD126" s="33"/>
      <c r="AE126" s="32"/>
      <c r="AF126" s="34"/>
      <c r="AG126" s="33"/>
      <c r="AH126" s="32"/>
      <c r="AI126" s="147">
        <f t="shared" si="19"/>
        <v>12067239.220000001</v>
      </c>
      <c r="AJ126" s="30">
        <f t="shared" si="20"/>
        <v>2255.98</v>
      </c>
      <c r="AK126" s="29">
        <f t="shared" si="25"/>
        <v>2144.19</v>
      </c>
      <c r="AL126" s="28">
        <f t="shared" si="14"/>
        <v>0</v>
      </c>
      <c r="AM126" s="27">
        <f t="shared" si="15"/>
        <v>0</v>
      </c>
      <c r="AN126" s="79">
        <f t="shared" si="21"/>
        <v>0</v>
      </c>
    </row>
    <row r="127" spans="1:40" ht="15.75" customHeight="1" x14ac:dyDescent="0.25">
      <c r="A127" s="126">
        <v>1</v>
      </c>
      <c r="B127" s="77">
        <v>130</v>
      </c>
      <c r="C127" s="77">
        <v>9</v>
      </c>
      <c r="D127" s="78" t="s">
        <v>598</v>
      </c>
      <c r="E127" s="78" t="s">
        <v>25</v>
      </c>
      <c r="F127" s="124">
        <v>12745</v>
      </c>
      <c r="G127" s="34">
        <v>12</v>
      </c>
      <c r="H127" s="34">
        <v>23211517.699999999</v>
      </c>
      <c r="I127" s="33">
        <v>3172777.6910000001</v>
      </c>
      <c r="J127" s="28">
        <v>22443388.810080003</v>
      </c>
      <c r="K127" s="34">
        <v>20362507.82</v>
      </c>
      <c r="L127" s="33">
        <v>2952558.2459999998</v>
      </c>
      <c r="M127" s="28">
        <v>19499143.522880003</v>
      </c>
      <c r="N127" s="34">
        <v>25230845.48</v>
      </c>
      <c r="O127" s="33">
        <v>2270776.0898000002</v>
      </c>
      <c r="P127" s="28">
        <v>25715277.717024002</v>
      </c>
      <c r="Q127" s="34">
        <v>25920662.809999999</v>
      </c>
      <c r="R127" s="33">
        <v>2346096.2585999998</v>
      </c>
      <c r="S127" s="28">
        <f t="shared" si="16"/>
        <v>26403514.537567999</v>
      </c>
      <c r="T127" s="34">
        <v>23944434.68</v>
      </c>
      <c r="U127" s="33">
        <v>2169749.160838</v>
      </c>
      <c r="V127" s="32">
        <f t="shared" si="17"/>
        <v>24387647.78146144</v>
      </c>
      <c r="W127" s="34">
        <v>27585727.079999998</v>
      </c>
      <c r="X127" s="33">
        <v>2507792.8650159999</v>
      </c>
      <c r="Y127" s="32">
        <f t="shared" si="13"/>
        <v>28087286.320782084</v>
      </c>
      <c r="Z127" s="34">
        <v>31327518.600000001</v>
      </c>
      <c r="AA127" s="33">
        <v>2847955.6402050001</v>
      </c>
      <c r="AB127" s="32">
        <f t="shared" si="18"/>
        <v>31897110.514970407</v>
      </c>
      <c r="AC127" s="34"/>
      <c r="AD127" s="33"/>
      <c r="AE127" s="32"/>
      <c r="AF127" s="34"/>
      <c r="AG127" s="33"/>
      <c r="AH127" s="32"/>
      <c r="AI127" s="147">
        <f t="shared" si="19"/>
        <v>27298167.370000001</v>
      </c>
      <c r="AJ127" s="30">
        <f t="shared" si="20"/>
        <v>2141.87</v>
      </c>
      <c r="AK127" s="29">
        <f>+$AL$601</f>
        <v>2628.54</v>
      </c>
      <c r="AL127" s="28">
        <f t="shared" si="14"/>
        <v>6202609.1500000013</v>
      </c>
      <c r="AM127" s="27">
        <f t="shared" si="15"/>
        <v>2.6644474536008378E-3</v>
      </c>
      <c r="AN127" s="79">
        <f t="shared" si="21"/>
        <v>2.66444745360084E-3</v>
      </c>
    </row>
    <row r="128" spans="1:40" ht="15.75" customHeight="1" x14ac:dyDescent="0.25">
      <c r="A128" s="126">
        <v>1</v>
      </c>
      <c r="B128" s="77">
        <v>131</v>
      </c>
      <c r="C128" s="77">
        <v>13</v>
      </c>
      <c r="D128" s="78" t="s">
        <v>597</v>
      </c>
      <c r="E128" s="78" t="s">
        <v>234</v>
      </c>
      <c r="F128" s="124">
        <v>4690</v>
      </c>
      <c r="G128" s="34">
        <v>10</v>
      </c>
      <c r="H128" s="34">
        <v>1778839.37</v>
      </c>
      <c r="I128" s="33">
        <v>217723.88620000001</v>
      </c>
      <c r="J128" s="28">
        <v>1717227.0321800001</v>
      </c>
      <c r="K128" s="34">
        <v>1946559.45</v>
      </c>
      <c r="L128" s="33">
        <v>244216.21770000001</v>
      </c>
      <c r="M128" s="28">
        <v>1872577.5555300002</v>
      </c>
      <c r="N128" s="34">
        <v>1861148.15</v>
      </c>
      <c r="O128" s="33">
        <v>120539.6681</v>
      </c>
      <c r="P128" s="28">
        <v>1914669.3300900001</v>
      </c>
      <c r="Q128" s="34">
        <v>2241189.96</v>
      </c>
      <c r="R128" s="33">
        <v>146683.52280000001</v>
      </c>
      <c r="S128" s="28">
        <f t="shared" si="16"/>
        <v>2303957.0809200001</v>
      </c>
      <c r="T128" s="34">
        <v>1747087.04</v>
      </c>
      <c r="U128" s="33">
        <v>115185.171214</v>
      </c>
      <c r="V128" s="32">
        <f t="shared" si="17"/>
        <v>1795092.0556646001</v>
      </c>
      <c r="W128" s="34">
        <v>2113330.59</v>
      </c>
      <c r="X128" s="33">
        <v>138255.35269599999</v>
      </c>
      <c r="Y128" s="32">
        <f t="shared" si="13"/>
        <v>2172582.7610344002</v>
      </c>
      <c r="Z128" s="34">
        <v>1901552.91</v>
      </c>
      <c r="AA128" s="33">
        <v>124400.795271</v>
      </c>
      <c r="AB128" s="32">
        <f t="shared" si="18"/>
        <v>1954867.3262019001</v>
      </c>
      <c r="AC128" s="34"/>
      <c r="AD128" s="33"/>
      <c r="AE128" s="32"/>
      <c r="AF128" s="34"/>
      <c r="AG128" s="33"/>
      <c r="AH128" s="32"/>
      <c r="AI128" s="147">
        <f t="shared" si="19"/>
        <v>2028233.71</v>
      </c>
      <c r="AJ128" s="30">
        <f t="shared" si="20"/>
        <v>432.46</v>
      </c>
      <c r="AK128" s="29">
        <f>+$AL$600</f>
        <v>2144.19</v>
      </c>
      <c r="AL128" s="28">
        <f t="shared" si="14"/>
        <v>8028013.7000000002</v>
      </c>
      <c r="AM128" s="27">
        <f t="shared" si="15"/>
        <v>3.4485843204287081E-3</v>
      </c>
      <c r="AN128" s="79">
        <f t="shared" si="21"/>
        <v>3.4485843204287098E-3</v>
      </c>
    </row>
    <row r="129" spans="1:40" ht="15.75" customHeight="1" x14ac:dyDescent="0.25">
      <c r="A129" s="126">
        <v>1</v>
      </c>
      <c r="B129" s="77">
        <v>132</v>
      </c>
      <c r="C129" s="77">
        <v>18</v>
      </c>
      <c r="D129" s="78" t="s">
        <v>597</v>
      </c>
      <c r="E129" s="78" t="s">
        <v>235</v>
      </c>
      <c r="F129" s="124">
        <v>1419</v>
      </c>
      <c r="G129" s="34">
        <v>10</v>
      </c>
      <c r="H129" s="34">
        <v>2364349.2799999998</v>
      </c>
      <c r="I129" s="33">
        <v>143232.0716</v>
      </c>
      <c r="J129" s="28">
        <v>2443228.92924</v>
      </c>
      <c r="K129" s="34">
        <v>2667607.94</v>
      </c>
      <c r="L129" s="33">
        <v>155850.47630000001</v>
      </c>
      <c r="M129" s="28">
        <v>2762933.21007</v>
      </c>
      <c r="N129" s="34">
        <v>2436315.96</v>
      </c>
      <c r="O129" s="33">
        <v>114855.2035</v>
      </c>
      <c r="P129" s="28">
        <v>2553606.8321500001</v>
      </c>
      <c r="Q129" s="34">
        <v>2798342.42</v>
      </c>
      <c r="R129" s="33">
        <v>132848.8731</v>
      </c>
      <c r="S129" s="28">
        <f t="shared" si="16"/>
        <v>2932042.9015900004</v>
      </c>
      <c r="T129" s="34">
        <v>2850961.48</v>
      </c>
      <c r="U129" s="33">
        <v>135924.745398</v>
      </c>
      <c r="V129" s="32">
        <f t="shared" si="17"/>
        <v>2986540.4080622005</v>
      </c>
      <c r="W129" s="34">
        <v>3669374.16</v>
      </c>
      <c r="X129" s="33">
        <v>174733.268652</v>
      </c>
      <c r="Y129" s="32">
        <f t="shared" si="13"/>
        <v>3844104.9804828004</v>
      </c>
      <c r="Z129" s="34">
        <v>3598710.8</v>
      </c>
      <c r="AA129" s="33">
        <v>171368.32935399999</v>
      </c>
      <c r="AB129" s="32">
        <f t="shared" si="18"/>
        <v>3770076.7177106002</v>
      </c>
      <c r="AC129" s="34"/>
      <c r="AD129" s="33"/>
      <c r="AE129" s="32"/>
      <c r="AF129" s="34"/>
      <c r="AG129" s="33"/>
      <c r="AH129" s="32"/>
      <c r="AI129" s="147">
        <f t="shared" si="19"/>
        <v>3217274.37</v>
      </c>
      <c r="AJ129" s="30">
        <f t="shared" si="20"/>
        <v>2267.2800000000002</v>
      </c>
      <c r="AK129" s="29">
        <f>+$AL$600</f>
        <v>2144.19</v>
      </c>
      <c r="AL129" s="28">
        <f t="shared" si="14"/>
        <v>0</v>
      </c>
      <c r="AM129" s="27">
        <f t="shared" si="15"/>
        <v>0</v>
      </c>
      <c r="AN129" s="79">
        <f t="shared" si="21"/>
        <v>0</v>
      </c>
    </row>
    <row r="130" spans="1:40" ht="15.75" customHeight="1" x14ac:dyDescent="0.25">
      <c r="A130" s="126">
        <v>1</v>
      </c>
      <c r="B130" s="77">
        <v>133</v>
      </c>
      <c r="C130" s="77">
        <v>21</v>
      </c>
      <c r="D130" s="78" t="s">
        <v>664</v>
      </c>
      <c r="E130" s="78" t="s">
        <v>124</v>
      </c>
      <c r="F130" s="124">
        <v>790017</v>
      </c>
      <c r="G130" s="34">
        <v>18</v>
      </c>
      <c r="H130" s="34">
        <v>5427842102.1199999</v>
      </c>
      <c r="I130" s="33">
        <v>819695003.37650001</v>
      </c>
      <c r="J130" s="28">
        <v>5437613576.5173292</v>
      </c>
      <c r="K130" s="34">
        <v>5518680177.5900002</v>
      </c>
      <c r="L130" s="33">
        <v>833413073.10409999</v>
      </c>
      <c r="M130" s="28">
        <v>5528615183.2933617</v>
      </c>
      <c r="N130" s="34">
        <v>5060332635.9899998</v>
      </c>
      <c r="O130" s="33">
        <v>764197584.65929997</v>
      </c>
      <c r="P130" s="28">
        <v>5069439360.5702257</v>
      </c>
      <c r="Q130" s="34">
        <v>5336260400.46</v>
      </c>
      <c r="R130" s="33">
        <v>807410288.66729999</v>
      </c>
      <c r="S130" s="28">
        <f t="shared" si="16"/>
        <v>5344043131.9153852</v>
      </c>
      <c r="T130" s="34">
        <f>5068242302.67+341.06</f>
        <v>5068242643.7300005</v>
      </c>
      <c r="U130" s="33">
        <v>767215898.62970698</v>
      </c>
      <c r="V130" s="32">
        <f t="shared" si="17"/>
        <v>5075211559.2183456</v>
      </c>
      <c r="W130" s="34">
        <v>5516254799.0600004</v>
      </c>
      <c r="X130" s="33">
        <v>841463238.380615</v>
      </c>
      <c r="Y130" s="32">
        <f t="shared" si="13"/>
        <v>5516254041.6016741</v>
      </c>
      <c r="Z130" s="34">
        <v>5961843978.9200001</v>
      </c>
      <c r="AA130" s="33">
        <v>909434521.02885902</v>
      </c>
      <c r="AB130" s="32">
        <f t="shared" si="18"/>
        <v>5961843160.3115463</v>
      </c>
      <c r="AC130" s="34"/>
      <c r="AD130" s="33"/>
      <c r="AE130" s="32"/>
      <c r="AF130" s="34"/>
      <c r="AG130" s="33"/>
      <c r="AH130" s="32"/>
      <c r="AI130" s="147">
        <f t="shared" si="19"/>
        <v>5393358250.7200003</v>
      </c>
      <c r="AJ130" s="30">
        <f t="shared" si="20"/>
        <v>6826.89</v>
      </c>
      <c r="AK130" s="29">
        <v>0</v>
      </c>
      <c r="AL130" s="28">
        <f t="shared" si="14"/>
        <v>0</v>
      </c>
      <c r="AM130" s="27">
        <f t="shared" si="15"/>
        <v>0</v>
      </c>
      <c r="AN130" s="79">
        <f t="shared" si="21"/>
        <v>0</v>
      </c>
    </row>
    <row r="131" spans="1:40" ht="15.75" customHeight="1" x14ac:dyDescent="0.25">
      <c r="A131" s="126">
        <v>1</v>
      </c>
      <c r="B131" s="77">
        <v>134</v>
      </c>
      <c r="C131" s="77">
        <v>17</v>
      </c>
      <c r="D131" s="78" t="s">
        <v>597</v>
      </c>
      <c r="E131" s="78" t="s">
        <v>236</v>
      </c>
      <c r="F131" s="124">
        <v>3261</v>
      </c>
      <c r="G131" s="34">
        <v>10</v>
      </c>
      <c r="H131" s="34">
        <v>4486122.8499999996</v>
      </c>
      <c r="I131" s="33">
        <v>0</v>
      </c>
      <c r="J131" s="28">
        <v>4934735.1349999998</v>
      </c>
      <c r="K131" s="34">
        <v>4422516.33</v>
      </c>
      <c r="L131" s="33">
        <v>0</v>
      </c>
      <c r="M131" s="28">
        <v>4864767.9630000005</v>
      </c>
      <c r="N131" s="34">
        <v>4005773.39</v>
      </c>
      <c r="O131" s="33">
        <v>0</v>
      </c>
      <c r="P131" s="28">
        <v>4406350.7290000003</v>
      </c>
      <c r="Q131" s="34">
        <v>4193700.91</v>
      </c>
      <c r="R131" s="33">
        <v>0</v>
      </c>
      <c r="S131" s="28">
        <f t="shared" si="16"/>
        <v>4613071.0010000002</v>
      </c>
      <c r="T131" s="34">
        <v>3578656.65</v>
      </c>
      <c r="U131" s="33">
        <v>0</v>
      </c>
      <c r="V131" s="32">
        <f t="shared" si="17"/>
        <v>3936522.3150000004</v>
      </c>
      <c r="W131" s="34">
        <v>4300495.03</v>
      </c>
      <c r="X131" s="33">
        <v>0</v>
      </c>
      <c r="Y131" s="32">
        <f t="shared" si="13"/>
        <v>4730544.5330000008</v>
      </c>
      <c r="Z131" s="34">
        <v>4706315.79</v>
      </c>
      <c r="AA131" s="33">
        <v>0</v>
      </c>
      <c r="AB131" s="32">
        <f t="shared" si="18"/>
        <v>5176947.3690000009</v>
      </c>
      <c r="AC131" s="34"/>
      <c r="AD131" s="33"/>
      <c r="AE131" s="32"/>
      <c r="AF131" s="34"/>
      <c r="AG131" s="33"/>
      <c r="AH131" s="32"/>
      <c r="AI131" s="147">
        <f t="shared" si="19"/>
        <v>4572687.1900000004</v>
      </c>
      <c r="AJ131" s="30">
        <f t="shared" si="20"/>
        <v>1402.23</v>
      </c>
      <c r="AK131" s="29">
        <f>+$AL$600</f>
        <v>2144.19</v>
      </c>
      <c r="AL131" s="28">
        <f t="shared" si="14"/>
        <v>2419531.56</v>
      </c>
      <c r="AM131" s="27">
        <f t="shared" si="15"/>
        <v>1.0393553016231664E-3</v>
      </c>
      <c r="AN131" s="79">
        <f t="shared" si="21"/>
        <v>1.0393553016231701E-3</v>
      </c>
    </row>
    <row r="132" spans="1:40" ht="15.75" customHeight="1" x14ac:dyDescent="0.25">
      <c r="A132" s="126">
        <v>1</v>
      </c>
      <c r="B132" s="77">
        <v>135</v>
      </c>
      <c r="C132" s="77">
        <v>1</v>
      </c>
      <c r="D132" s="78" t="s">
        <v>597</v>
      </c>
      <c r="E132" s="78" t="s">
        <v>237</v>
      </c>
      <c r="F132" s="124">
        <v>3681</v>
      </c>
      <c r="G132" s="34">
        <v>10</v>
      </c>
      <c r="H132" s="34">
        <v>4889369.6399999997</v>
      </c>
      <c r="I132" s="33">
        <v>230500.10250000001</v>
      </c>
      <c r="J132" s="28">
        <v>5124756.49125</v>
      </c>
      <c r="K132" s="34">
        <v>4255346.3899999997</v>
      </c>
      <c r="L132" s="33">
        <v>200610.3021</v>
      </c>
      <c r="M132" s="28">
        <v>4460209.6966899997</v>
      </c>
      <c r="N132" s="34">
        <v>2852508.5</v>
      </c>
      <c r="O132" s="33">
        <v>134474.47469999999</v>
      </c>
      <c r="P132" s="28">
        <v>2989837.4278299999</v>
      </c>
      <c r="Q132" s="34">
        <v>3154027.6</v>
      </c>
      <c r="R132" s="33">
        <v>149640.03479999999</v>
      </c>
      <c r="S132" s="28">
        <f t="shared" si="16"/>
        <v>3304826.3217200004</v>
      </c>
      <c r="T132" s="34">
        <v>2933453.39</v>
      </c>
      <c r="U132" s="33">
        <v>139728.53056099999</v>
      </c>
      <c r="V132" s="32">
        <f t="shared" si="17"/>
        <v>3073097.3453829004</v>
      </c>
      <c r="W132" s="34">
        <v>4087984.68</v>
      </c>
      <c r="X132" s="33">
        <v>194665.88071900001</v>
      </c>
      <c r="Y132" s="32">
        <f t="shared" si="13"/>
        <v>4282650.6792091001</v>
      </c>
      <c r="Z132" s="34">
        <v>4634612.5999999996</v>
      </c>
      <c r="AA132" s="33">
        <v>220695.716227</v>
      </c>
      <c r="AB132" s="32">
        <f t="shared" si="18"/>
        <v>4855308.5721503003</v>
      </c>
      <c r="AC132" s="34"/>
      <c r="AD132" s="33"/>
      <c r="AE132" s="32"/>
      <c r="AF132" s="34"/>
      <c r="AG132" s="33"/>
      <c r="AH132" s="32"/>
      <c r="AI132" s="147">
        <f t="shared" si="19"/>
        <v>3701144.07</v>
      </c>
      <c r="AJ132" s="30">
        <f t="shared" si="20"/>
        <v>1005.47</v>
      </c>
      <c r="AK132" s="29">
        <f>+$AL$600</f>
        <v>2144.19</v>
      </c>
      <c r="AL132" s="28">
        <f t="shared" si="14"/>
        <v>4191628.3200000003</v>
      </c>
      <c r="AM132" s="27">
        <f t="shared" si="15"/>
        <v>1.800592804346725E-3</v>
      </c>
      <c r="AN132" s="79">
        <f t="shared" si="21"/>
        <v>1.80059280434673E-3</v>
      </c>
    </row>
    <row r="133" spans="1:40" ht="15.75" customHeight="1" x14ac:dyDescent="0.25">
      <c r="A133" s="126">
        <v>1</v>
      </c>
      <c r="B133" s="77">
        <v>136</v>
      </c>
      <c r="C133" s="77">
        <v>10</v>
      </c>
      <c r="D133" s="78" t="s">
        <v>597</v>
      </c>
      <c r="E133" s="78" t="s">
        <v>238</v>
      </c>
      <c r="F133" s="124">
        <v>3850</v>
      </c>
      <c r="G133" s="34">
        <v>10</v>
      </c>
      <c r="H133" s="34">
        <v>1567975.01</v>
      </c>
      <c r="I133" s="33">
        <v>0</v>
      </c>
      <c r="J133" s="28">
        <v>1724772.5110000002</v>
      </c>
      <c r="K133" s="34">
        <v>1443838.56</v>
      </c>
      <c r="L133" s="33">
        <v>0</v>
      </c>
      <c r="M133" s="28">
        <v>1588222.4160000002</v>
      </c>
      <c r="N133" s="34">
        <v>987411.05</v>
      </c>
      <c r="O133" s="33">
        <v>0</v>
      </c>
      <c r="P133" s="28">
        <v>1086152.155</v>
      </c>
      <c r="Q133" s="34">
        <v>1305763.95</v>
      </c>
      <c r="R133" s="33">
        <v>0</v>
      </c>
      <c r="S133" s="28">
        <f t="shared" si="16"/>
        <v>1436340.345</v>
      </c>
      <c r="T133" s="34">
        <v>1081540.08</v>
      </c>
      <c r="U133" s="33">
        <v>0</v>
      </c>
      <c r="V133" s="32">
        <f t="shared" si="17"/>
        <v>1189694.0880000002</v>
      </c>
      <c r="W133" s="34">
        <v>1669298.93</v>
      </c>
      <c r="X133" s="33">
        <v>0</v>
      </c>
      <c r="Y133" s="32">
        <f t="shared" si="13"/>
        <v>1836228.8230000001</v>
      </c>
      <c r="Z133" s="34">
        <v>2209181.71</v>
      </c>
      <c r="AA133" s="33">
        <v>0</v>
      </c>
      <c r="AB133" s="32">
        <f t="shared" si="18"/>
        <v>2430099.8810000001</v>
      </c>
      <c r="AC133" s="34"/>
      <c r="AD133" s="33"/>
      <c r="AE133" s="32"/>
      <c r="AF133" s="34"/>
      <c r="AG133" s="33"/>
      <c r="AH133" s="32"/>
      <c r="AI133" s="147">
        <f t="shared" si="19"/>
        <v>1595703.06</v>
      </c>
      <c r="AJ133" s="30">
        <f t="shared" si="20"/>
        <v>414.47</v>
      </c>
      <c r="AK133" s="29">
        <f>+$AL$600</f>
        <v>2144.19</v>
      </c>
      <c r="AL133" s="28">
        <f t="shared" si="14"/>
        <v>6659422</v>
      </c>
      <c r="AM133" s="27">
        <f t="shared" si="15"/>
        <v>2.86068000759864E-3</v>
      </c>
      <c r="AN133" s="79">
        <f t="shared" si="21"/>
        <v>2.86068000759864E-3</v>
      </c>
    </row>
    <row r="134" spans="1:40" ht="15.75" customHeight="1" x14ac:dyDescent="0.25">
      <c r="A134" s="126">
        <v>1</v>
      </c>
      <c r="B134" s="77">
        <v>137</v>
      </c>
      <c r="C134" s="77">
        <v>16</v>
      </c>
      <c r="D134" s="78" t="s">
        <v>597</v>
      </c>
      <c r="E134" s="78" t="s">
        <v>239</v>
      </c>
      <c r="F134" s="124">
        <v>2773</v>
      </c>
      <c r="G134" s="34">
        <v>10</v>
      </c>
      <c r="H134" s="34">
        <v>2445413.8199999998</v>
      </c>
      <c r="I134" s="33">
        <v>0</v>
      </c>
      <c r="J134" s="28">
        <v>2689955.202</v>
      </c>
      <c r="K134" s="34">
        <v>1848434.14</v>
      </c>
      <c r="L134" s="33">
        <v>0</v>
      </c>
      <c r="M134" s="28">
        <v>2033277.554</v>
      </c>
      <c r="N134" s="34">
        <v>1285832.6200000001</v>
      </c>
      <c r="O134" s="33">
        <v>0</v>
      </c>
      <c r="P134" s="28">
        <v>1414415.8820000002</v>
      </c>
      <c r="Q134" s="34">
        <v>1294708.6299999999</v>
      </c>
      <c r="R134" s="33">
        <v>0</v>
      </c>
      <c r="S134" s="28">
        <f t="shared" si="16"/>
        <v>1424179.493</v>
      </c>
      <c r="T134" s="34">
        <v>1277304.02</v>
      </c>
      <c r="U134" s="33">
        <v>0</v>
      </c>
      <c r="V134" s="32">
        <f t="shared" si="17"/>
        <v>1405034.422</v>
      </c>
      <c r="W134" s="34">
        <v>2029980.64</v>
      </c>
      <c r="X134" s="33">
        <v>0</v>
      </c>
      <c r="Y134" s="32">
        <f t="shared" si="13"/>
        <v>2232978.7039999999</v>
      </c>
      <c r="Z134" s="34">
        <v>2429013.13</v>
      </c>
      <c r="AA134" s="33">
        <v>0</v>
      </c>
      <c r="AB134" s="32">
        <f t="shared" si="18"/>
        <v>2671914.443</v>
      </c>
      <c r="AC134" s="34"/>
      <c r="AD134" s="33"/>
      <c r="AE134" s="32"/>
      <c r="AF134" s="34"/>
      <c r="AG134" s="33"/>
      <c r="AH134" s="32"/>
      <c r="AI134" s="147">
        <f t="shared" si="19"/>
        <v>1829704.59</v>
      </c>
      <c r="AJ134" s="30">
        <f t="shared" si="20"/>
        <v>659.83</v>
      </c>
      <c r="AK134" s="29">
        <f>+$AL$600</f>
        <v>2144.19</v>
      </c>
      <c r="AL134" s="28">
        <f t="shared" si="14"/>
        <v>4116130.2800000003</v>
      </c>
      <c r="AM134" s="27">
        <f t="shared" si="15"/>
        <v>1.7681612008771021E-3</v>
      </c>
      <c r="AN134" s="79">
        <f t="shared" si="21"/>
        <v>1.7681612008771E-3</v>
      </c>
    </row>
    <row r="135" spans="1:40" ht="15.75" customHeight="1" x14ac:dyDescent="0.25">
      <c r="A135" s="126">
        <v>1</v>
      </c>
      <c r="B135" s="77">
        <v>138</v>
      </c>
      <c r="C135" s="77">
        <v>18</v>
      </c>
      <c r="D135" s="78" t="s">
        <v>597</v>
      </c>
      <c r="E135" s="78" t="s">
        <v>240</v>
      </c>
      <c r="F135" s="124">
        <v>736</v>
      </c>
      <c r="G135" s="34">
        <v>10</v>
      </c>
      <c r="H135" s="34">
        <v>1080216.5900000001</v>
      </c>
      <c r="I135" s="33">
        <v>0</v>
      </c>
      <c r="J135" s="28">
        <v>1188238.2490000003</v>
      </c>
      <c r="K135" s="34">
        <v>1463836.75</v>
      </c>
      <c r="L135" s="33">
        <v>0</v>
      </c>
      <c r="M135" s="28">
        <v>1610220.425</v>
      </c>
      <c r="N135" s="34">
        <v>1293189.07</v>
      </c>
      <c r="O135" s="33">
        <v>0</v>
      </c>
      <c r="P135" s="28">
        <v>1422507.9770000002</v>
      </c>
      <c r="Q135" s="34">
        <v>1388045.26</v>
      </c>
      <c r="R135" s="33">
        <v>0</v>
      </c>
      <c r="S135" s="28">
        <f t="shared" si="16"/>
        <v>1526849.7860000001</v>
      </c>
      <c r="T135" s="34">
        <v>1149910.3600000001</v>
      </c>
      <c r="U135" s="33">
        <v>0</v>
      </c>
      <c r="V135" s="32">
        <f t="shared" si="17"/>
        <v>1264901.3960000002</v>
      </c>
      <c r="W135" s="34">
        <v>1715440.81</v>
      </c>
      <c r="X135" s="33">
        <v>0</v>
      </c>
      <c r="Y135" s="32">
        <f t="shared" si="13"/>
        <v>1886984.8910000003</v>
      </c>
      <c r="Z135" s="34">
        <v>5676691.9199999999</v>
      </c>
      <c r="AA135" s="33">
        <v>0</v>
      </c>
      <c r="AB135" s="32">
        <f t="shared" si="18"/>
        <v>6244361.1120000007</v>
      </c>
      <c r="AC135" s="34"/>
      <c r="AD135" s="33"/>
      <c r="AE135" s="32"/>
      <c r="AF135" s="34"/>
      <c r="AG135" s="33"/>
      <c r="AH135" s="32"/>
      <c r="AI135" s="147">
        <f t="shared" si="19"/>
        <v>2469121.0299999998</v>
      </c>
      <c r="AJ135" s="30">
        <f t="shared" si="20"/>
        <v>3354.78</v>
      </c>
      <c r="AK135" s="29">
        <f>+$AL$600</f>
        <v>2144.19</v>
      </c>
      <c r="AL135" s="28">
        <f t="shared" si="14"/>
        <v>0</v>
      </c>
      <c r="AM135" s="27">
        <f t="shared" si="15"/>
        <v>0</v>
      </c>
      <c r="AN135" s="79">
        <f t="shared" si="21"/>
        <v>0</v>
      </c>
    </row>
    <row r="136" spans="1:40" ht="15.75" customHeight="1" x14ac:dyDescent="0.25">
      <c r="A136" s="126">
        <v>1</v>
      </c>
      <c r="B136" s="77">
        <v>139</v>
      </c>
      <c r="C136" s="77">
        <v>7</v>
      </c>
      <c r="D136" s="78" t="s">
        <v>598</v>
      </c>
      <c r="E136" s="78" t="s">
        <v>26</v>
      </c>
      <c r="F136" s="124">
        <v>6478</v>
      </c>
      <c r="G136" s="34">
        <v>12</v>
      </c>
      <c r="H136" s="34">
        <v>3795567.62</v>
      </c>
      <c r="I136" s="33">
        <v>631175.34600000002</v>
      </c>
      <c r="J136" s="28">
        <v>3544119.3468800006</v>
      </c>
      <c r="K136" s="34">
        <v>4412054.4400000004</v>
      </c>
      <c r="L136" s="33">
        <v>677083.28399999999</v>
      </c>
      <c r="M136" s="28">
        <v>4183167.694720001</v>
      </c>
      <c r="N136" s="34">
        <v>3997360.12</v>
      </c>
      <c r="O136" s="33">
        <v>359763.37920000002</v>
      </c>
      <c r="P136" s="28">
        <v>4074108.3496960006</v>
      </c>
      <c r="Q136" s="34">
        <v>4879733.53</v>
      </c>
      <c r="R136" s="33">
        <v>445187.79729999998</v>
      </c>
      <c r="S136" s="28">
        <f t="shared" si="16"/>
        <v>4966691.2206240008</v>
      </c>
      <c r="T136" s="34">
        <v>4158172.12</v>
      </c>
      <c r="U136" s="33">
        <v>381938.77014199999</v>
      </c>
      <c r="V136" s="32">
        <f t="shared" si="17"/>
        <v>4229381.3518409608</v>
      </c>
      <c r="W136" s="34">
        <v>5742135.5999999996</v>
      </c>
      <c r="X136" s="33">
        <v>522012.91499100003</v>
      </c>
      <c r="Y136" s="32">
        <f t="shared" si="13"/>
        <v>5846537.4072100809</v>
      </c>
      <c r="Z136" s="34">
        <v>7389185.9000000004</v>
      </c>
      <c r="AA136" s="33">
        <v>671744.84722600004</v>
      </c>
      <c r="AB136" s="32">
        <f t="shared" si="18"/>
        <v>7523533.9791068807</v>
      </c>
      <c r="AC136" s="34"/>
      <c r="AD136" s="33"/>
      <c r="AE136" s="32"/>
      <c r="AF136" s="34"/>
      <c r="AG136" s="33"/>
      <c r="AH136" s="32"/>
      <c r="AI136" s="147">
        <f t="shared" si="19"/>
        <v>5328050.46</v>
      </c>
      <c r="AJ136" s="30">
        <f t="shared" si="20"/>
        <v>822.48</v>
      </c>
      <c r="AK136" s="29">
        <f>+$AL$601</f>
        <v>2628.54</v>
      </c>
      <c r="AL136" s="28">
        <f t="shared" si="14"/>
        <v>11699656.68</v>
      </c>
      <c r="AM136" s="27">
        <f t="shared" si="15"/>
        <v>5.0258076391980983E-3</v>
      </c>
      <c r="AN136" s="79">
        <f t="shared" si="21"/>
        <v>5.0258076391981E-3</v>
      </c>
    </row>
    <row r="137" spans="1:40" ht="15.75" customHeight="1" x14ac:dyDescent="0.25">
      <c r="A137" s="126">
        <v>1</v>
      </c>
      <c r="B137" s="77">
        <v>140</v>
      </c>
      <c r="C137" s="77">
        <v>12</v>
      </c>
      <c r="D137" s="78" t="s">
        <v>597</v>
      </c>
      <c r="E137" s="78" t="s">
        <v>241</v>
      </c>
      <c r="F137" s="124">
        <v>2027</v>
      </c>
      <c r="G137" s="34">
        <v>10</v>
      </c>
      <c r="H137" s="34">
        <v>795847.67</v>
      </c>
      <c r="I137" s="33">
        <v>0</v>
      </c>
      <c r="J137" s="28">
        <v>875432.43700000015</v>
      </c>
      <c r="K137" s="34">
        <v>907409.47</v>
      </c>
      <c r="L137" s="33">
        <v>0</v>
      </c>
      <c r="M137" s="28">
        <v>998150.41700000002</v>
      </c>
      <c r="N137" s="34">
        <v>826253.96</v>
      </c>
      <c r="O137" s="33">
        <v>0</v>
      </c>
      <c r="P137" s="28">
        <v>908879.35600000003</v>
      </c>
      <c r="Q137" s="34">
        <v>717654.25</v>
      </c>
      <c r="R137" s="33">
        <v>0</v>
      </c>
      <c r="S137" s="28">
        <f t="shared" si="16"/>
        <v>789419.67500000005</v>
      </c>
      <c r="T137" s="34">
        <v>640005.79</v>
      </c>
      <c r="U137" s="33">
        <v>0</v>
      </c>
      <c r="V137" s="32">
        <f t="shared" si="17"/>
        <v>704006.36900000006</v>
      </c>
      <c r="W137" s="34">
        <v>1192868.68</v>
      </c>
      <c r="X137" s="33">
        <v>0</v>
      </c>
      <c r="Y137" s="32">
        <f t="shared" si="13"/>
        <v>1312155.548</v>
      </c>
      <c r="Z137" s="34">
        <v>1549984.94</v>
      </c>
      <c r="AA137" s="33">
        <v>0</v>
      </c>
      <c r="AB137" s="32">
        <f t="shared" si="18"/>
        <v>1704983.4340000001</v>
      </c>
      <c r="AC137" s="34"/>
      <c r="AD137" s="33"/>
      <c r="AE137" s="32"/>
      <c r="AF137" s="34"/>
      <c r="AG137" s="33"/>
      <c r="AH137" s="32"/>
      <c r="AI137" s="147">
        <f t="shared" si="19"/>
        <v>1083888.8799999999</v>
      </c>
      <c r="AJ137" s="30">
        <f t="shared" si="20"/>
        <v>534.73</v>
      </c>
      <c r="AK137" s="29">
        <f t="shared" ref="AK137:AK143" si="26">+$AL$600</f>
        <v>2144.19</v>
      </c>
      <c r="AL137" s="28">
        <f t="shared" si="14"/>
        <v>3262375.42</v>
      </c>
      <c r="AM137" s="27">
        <f t="shared" si="15"/>
        <v>1.4014147385877057E-3</v>
      </c>
      <c r="AN137" s="79">
        <f t="shared" si="21"/>
        <v>1.40141473858771E-3</v>
      </c>
    </row>
    <row r="138" spans="1:40" ht="15.75" customHeight="1" x14ac:dyDescent="0.25">
      <c r="A138" s="126">
        <v>1</v>
      </c>
      <c r="B138" s="77">
        <v>141</v>
      </c>
      <c r="C138" s="77">
        <v>16</v>
      </c>
      <c r="D138" s="78" t="s">
        <v>597</v>
      </c>
      <c r="E138" s="78" t="s">
        <v>242</v>
      </c>
      <c r="F138" s="124">
        <v>3732</v>
      </c>
      <c r="G138" s="34">
        <v>10</v>
      </c>
      <c r="H138" s="34">
        <v>1526711.47</v>
      </c>
      <c r="I138" s="33">
        <v>0</v>
      </c>
      <c r="J138" s="28">
        <v>1679382.6170000001</v>
      </c>
      <c r="K138" s="34">
        <v>1284461.1100000001</v>
      </c>
      <c r="L138" s="33">
        <v>0</v>
      </c>
      <c r="M138" s="28">
        <v>1412907.2210000001</v>
      </c>
      <c r="N138" s="34">
        <v>1884869.55</v>
      </c>
      <c r="O138" s="33">
        <v>0</v>
      </c>
      <c r="P138" s="28">
        <v>2073356.5050000001</v>
      </c>
      <c r="Q138" s="34">
        <v>1469402.61</v>
      </c>
      <c r="R138" s="33">
        <v>0</v>
      </c>
      <c r="S138" s="28">
        <f t="shared" si="16"/>
        <v>1616342.8710000003</v>
      </c>
      <c r="T138" s="34">
        <v>1194602.33</v>
      </c>
      <c r="U138" s="33">
        <v>14054.821309000001</v>
      </c>
      <c r="V138" s="32">
        <f t="shared" si="17"/>
        <v>1298602.2595601003</v>
      </c>
      <c r="W138" s="34">
        <v>1259910.04</v>
      </c>
      <c r="X138" s="33">
        <v>56772.422458000001</v>
      </c>
      <c r="Y138" s="32">
        <f t="shared" si="13"/>
        <v>1323451.3792962001</v>
      </c>
      <c r="Z138" s="34">
        <v>1560239.77</v>
      </c>
      <c r="AA138" s="33">
        <v>74297.274164000002</v>
      </c>
      <c r="AB138" s="32">
        <f t="shared" si="18"/>
        <v>1634536.7454196</v>
      </c>
      <c r="AC138" s="34"/>
      <c r="AD138" s="33"/>
      <c r="AE138" s="32"/>
      <c r="AF138" s="34"/>
      <c r="AG138" s="33"/>
      <c r="AH138" s="32"/>
      <c r="AI138" s="147">
        <f t="shared" si="19"/>
        <v>1589257.95</v>
      </c>
      <c r="AJ138" s="30">
        <f t="shared" si="20"/>
        <v>425.85</v>
      </c>
      <c r="AK138" s="29">
        <f t="shared" si="26"/>
        <v>2144.19</v>
      </c>
      <c r="AL138" s="28">
        <f t="shared" si="14"/>
        <v>6412844.8800000008</v>
      </c>
      <c r="AM138" s="27">
        <f t="shared" si="15"/>
        <v>2.7547581667068557E-3</v>
      </c>
      <c r="AN138" s="79">
        <f t="shared" si="21"/>
        <v>2.7547581667068601E-3</v>
      </c>
    </row>
    <row r="139" spans="1:40" ht="15.75" customHeight="1" x14ac:dyDescent="0.25">
      <c r="A139" s="126">
        <v>1</v>
      </c>
      <c r="B139" s="77">
        <v>144</v>
      </c>
      <c r="C139" s="77">
        <v>7</v>
      </c>
      <c r="D139" s="78" t="s">
        <v>597</v>
      </c>
      <c r="E139" s="78" t="s">
        <v>244</v>
      </c>
      <c r="F139" s="124">
        <v>2383</v>
      </c>
      <c r="G139" s="34">
        <v>10</v>
      </c>
      <c r="H139" s="34">
        <v>2231462.6800000002</v>
      </c>
      <c r="I139" s="33">
        <v>0</v>
      </c>
      <c r="J139" s="28">
        <v>2454608.9480000003</v>
      </c>
      <c r="K139" s="34">
        <v>2244318.5699999998</v>
      </c>
      <c r="L139" s="33">
        <v>0</v>
      </c>
      <c r="M139" s="28">
        <v>2468750.4270000001</v>
      </c>
      <c r="N139" s="34">
        <v>1789920.72</v>
      </c>
      <c r="O139" s="33">
        <v>0</v>
      </c>
      <c r="P139" s="28">
        <v>1968912.7920000001</v>
      </c>
      <c r="Q139" s="34">
        <v>2371602.92</v>
      </c>
      <c r="R139" s="33">
        <v>0</v>
      </c>
      <c r="S139" s="28">
        <f t="shared" si="16"/>
        <v>2608763.2120000003</v>
      </c>
      <c r="T139" s="34">
        <v>1760705.21</v>
      </c>
      <c r="U139" s="33">
        <v>0</v>
      </c>
      <c r="V139" s="32">
        <f t="shared" si="17"/>
        <v>1936775.7310000001</v>
      </c>
      <c r="W139" s="34">
        <v>2137191.36</v>
      </c>
      <c r="X139" s="33">
        <v>0</v>
      </c>
      <c r="Y139" s="32">
        <f t="shared" ref="Y139:Y202" si="27">+(W139-X139)*(1+G139/100)</f>
        <v>2350910.4960000003</v>
      </c>
      <c r="Z139" s="34">
        <v>2565043.39</v>
      </c>
      <c r="AA139" s="33">
        <v>0</v>
      </c>
      <c r="AB139" s="32">
        <f t="shared" si="18"/>
        <v>2821547.7290000003</v>
      </c>
      <c r="AC139" s="34"/>
      <c r="AD139" s="33"/>
      <c r="AE139" s="32"/>
      <c r="AF139" s="34"/>
      <c r="AG139" s="33"/>
      <c r="AH139" s="32"/>
      <c r="AI139" s="147">
        <f t="shared" si="19"/>
        <v>2337381.9900000002</v>
      </c>
      <c r="AJ139" s="30">
        <f t="shared" si="20"/>
        <v>980.86</v>
      </c>
      <c r="AK139" s="29">
        <f t="shared" si="26"/>
        <v>2144.19</v>
      </c>
      <c r="AL139" s="28">
        <f t="shared" ref="AL139:AL202" si="28">IF((AK139-AJ139)&lt;0,0,(AK139-AJ139)*F139)</f>
        <v>2772215.3899999997</v>
      </c>
      <c r="AM139" s="27">
        <f t="shared" ref="AM139:AM202" si="29">+AL139/$AL$7</f>
        <v>1.1908572760414141E-3</v>
      </c>
      <c r="AN139" s="79">
        <f t="shared" si="21"/>
        <v>1.19085727604141E-3</v>
      </c>
    </row>
    <row r="140" spans="1:40" ht="15.75" customHeight="1" x14ac:dyDescent="0.25">
      <c r="A140" s="126">
        <v>1</v>
      </c>
      <c r="B140" s="77">
        <v>145</v>
      </c>
      <c r="C140" s="77">
        <v>6</v>
      </c>
      <c r="D140" s="78" t="s">
        <v>597</v>
      </c>
      <c r="E140" s="78" t="s">
        <v>245</v>
      </c>
      <c r="F140" s="124">
        <v>1304</v>
      </c>
      <c r="G140" s="34">
        <v>10</v>
      </c>
      <c r="H140" s="34">
        <v>966442.64</v>
      </c>
      <c r="I140" s="33">
        <v>0</v>
      </c>
      <c r="J140" s="28">
        <v>1063086.9040000001</v>
      </c>
      <c r="K140" s="34">
        <v>883414.95</v>
      </c>
      <c r="L140" s="33">
        <v>0</v>
      </c>
      <c r="M140" s="28">
        <v>971756.44500000007</v>
      </c>
      <c r="N140" s="34">
        <v>620721.53</v>
      </c>
      <c r="O140" s="33">
        <v>0</v>
      </c>
      <c r="P140" s="28">
        <v>682793.68300000008</v>
      </c>
      <c r="Q140" s="34">
        <v>719587.14</v>
      </c>
      <c r="R140" s="33">
        <v>0</v>
      </c>
      <c r="S140" s="28">
        <f t="shared" ref="S140:S203" si="30">+(Q140-R140)*(1+G140/100)</f>
        <v>791545.85400000005</v>
      </c>
      <c r="T140" s="34">
        <v>732427.47</v>
      </c>
      <c r="U140" s="33">
        <v>0</v>
      </c>
      <c r="V140" s="32">
        <f t="shared" ref="V140:V203" si="31">+(T140-U140)*(1+G140/100)</f>
        <v>805670.21700000006</v>
      </c>
      <c r="W140" s="34">
        <v>1004072.59</v>
      </c>
      <c r="X140" s="33">
        <v>0</v>
      </c>
      <c r="Y140" s="32">
        <f t="shared" si="27"/>
        <v>1104479.8490000002</v>
      </c>
      <c r="Z140" s="34">
        <v>1262297.58</v>
      </c>
      <c r="AA140" s="33">
        <v>0</v>
      </c>
      <c r="AB140" s="32">
        <f t="shared" ref="AB140:AB203" si="32">+(Z140-AA140)*(1+G140/100)</f>
        <v>1388527.3380000002</v>
      </c>
      <c r="AC140" s="34"/>
      <c r="AD140" s="33"/>
      <c r="AE140" s="32"/>
      <c r="AF140" s="34"/>
      <c r="AG140" s="33"/>
      <c r="AH140" s="32"/>
      <c r="AI140" s="147">
        <f t="shared" ref="AI140:AI203" si="33">+ROUND((AB140+Y140+V140+S140+P140)/5,2)</f>
        <v>954603.39</v>
      </c>
      <c r="AJ140" s="30">
        <f t="shared" ref="AJ140:AJ203" si="34">ROUND(AI140/F140,2)</f>
        <v>732.06</v>
      </c>
      <c r="AK140" s="29">
        <f t="shared" si="26"/>
        <v>2144.19</v>
      </c>
      <c r="AL140" s="28">
        <f t="shared" si="28"/>
        <v>1841417.5200000003</v>
      </c>
      <c r="AM140" s="27">
        <f t="shared" si="29"/>
        <v>7.910155393524948E-4</v>
      </c>
      <c r="AN140" s="79">
        <f t="shared" ref="AN140:AN203" si="35">+ROUND(AM140,18)</f>
        <v>7.9101553935249501E-4</v>
      </c>
    </row>
    <row r="141" spans="1:40" ht="15.75" customHeight="1" x14ac:dyDescent="0.25">
      <c r="A141" s="126">
        <v>1</v>
      </c>
      <c r="B141" s="77">
        <v>146</v>
      </c>
      <c r="C141" s="77">
        <v>2</v>
      </c>
      <c r="D141" s="78" t="s">
        <v>597</v>
      </c>
      <c r="E141" s="78" t="s">
        <v>246</v>
      </c>
      <c r="F141" s="124">
        <v>1617</v>
      </c>
      <c r="G141" s="34">
        <v>10</v>
      </c>
      <c r="H141" s="34">
        <v>1791499.15</v>
      </c>
      <c r="I141" s="33">
        <v>84456.671300000002</v>
      </c>
      <c r="J141" s="28">
        <v>1877746.7265699999</v>
      </c>
      <c r="K141" s="34">
        <v>1947628.59</v>
      </c>
      <c r="L141" s="33">
        <v>91817.044699999999</v>
      </c>
      <c r="M141" s="28">
        <v>2041392.6998300003</v>
      </c>
      <c r="N141" s="34">
        <v>3063396.88</v>
      </c>
      <c r="O141" s="33">
        <v>144417.64780000001</v>
      </c>
      <c r="P141" s="28">
        <v>3210877.1554200002</v>
      </c>
      <c r="Q141" s="34">
        <v>2621895.56</v>
      </c>
      <c r="R141" s="33">
        <v>138609.88990000001</v>
      </c>
      <c r="S141" s="28">
        <f t="shared" si="30"/>
        <v>2731614.2371100006</v>
      </c>
      <c r="T141" s="34">
        <f>3259084.41-706169.02</f>
        <v>2552915.39</v>
      </c>
      <c r="U141" s="33">
        <v>154202.532737</v>
      </c>
      <c r="V141" s="32">
        <f t="shared" si="31"/>
        <v>2638584.1429893007</v>
      </c>
      <c r="W141" s="34">
        <f>2289232.54-259101.44</f>
        <v>2030131.1</v>
      </c>
      <c r="X141" s="33">
        <v>109011.150593</v>
      </c>
      <c r="Y141" s="32">
        <f t="shared" si="27"/>
        <v>2113231.9443477001</v>
      </c>
      <c r="Z141" s="34">
        <v>1539137.06</v>
      </c>
      <c r="AA141" s="33">
        <v>84716.721512000004</v>
      </c>
      <c r="AB141" s="32">
        <f t="shared" si="32"/>
        <v>1599862.3723368002</v>
      </c>
      <c r="AC141" s="34"/>
      <c r="AD141" s="33"/>
      <c r="AE141" s="32"/>
      <c r="AF141" s="34"/>
      <c r="AG141" s="33"/>
      <c r="AH141" s="32"/>
      <c r="AI141" s="147">
        <f t="shared" si="33"/>
        <v>2458833.9700000002</v>
      </c>
      <c r="AJ141" s="30">
        <f t="shared" si="34"/>
        <v>1520.61</v>
      </c>
      <c r="AK141" s="29">
        <f t="shared" si="26"/>
        <v>2144.19</v>
      </c>
      <c r="AL141" s="28">
        <f t="shared" si="28"/>
        <v>1008328.8600000002</v>
      </c>
      <c r="AM141" s="27">
        <f t="shared" si="29"/>
        <v>4.3314663207808858E-4</v>
      </c>
      <c r="AN141" s="79">
        <f t="shared" si="35"/>
        <v>4.3314663207808901E-4</v>
      </c>
    </row>
    <row r="142" spans="1:40" ht="15.75" customHeight="1" x14ac:dyDescent="0.25">
      <c r="A142" s="126">
        <v>1</v>
      </c>
      <c r="B142" s="77">
        <v>148</v>
      </c>
      <c r="C142" s="77">
        <v>17</v>
      </c>
      <c r="D142" s="78" t="s">
        <v>597</v>
      </c>
      <c r="E142" s="78" t="s">
        <v>247</v>
      </c>
      <c r="F142" s="124">
        <v>3617</v>
      </c>
      <c r="G142" s="34">
        <v>10</v>
      </c>
      <c r="H142" s="34">
        <v>2948703.61</v>
      </c>
      <c r="I142" s="33">
        <v>452203.53</v>
      </c>
      <c r="J142" s="28">
        <v>2746150.0880000005</v>
      </c>
      <c r="K142" s="34">
        <v>2704160.35</v>
      </c>
      <c r="L142" s="33">
        <v>436023.505</v>
      </c>
      <c r="M142" s="28">
        <v>2494950.5295000006</v>
      </c>
      <c r="N142" s="34">
        <v>2565082.8199999998</v>
      </c>
      <c r="O142" s="33">
        <v>230858.17060000001</v>
      </c>
      <c r="P142" s="28">
        <v>2567647.1143400003</v>
      </c>
      <c r="Q142" s="34">
        <v>3061170.57</v>
      </c>
      <c r="R142" s="33">
        <v>279897.93239999999</v>
      </c>
      <c r="S142" s="28">
        <f t="shared" si="30"/>
        <v>3059399.9013600005</v>
      </c>
      <c r="T142" s="34">
        <v>3045636.44</v>
      </c>
      <c r="U142" s="33">
        <v>281783.70312800002</v>
      </c>
      <c r="V142" s="32">
        <f t="shared" si="31"/>
        <v>3040238.0105591998</v>
      </c>
      <c r="W142" s="34">
        <v>4182882.23</v>
      </c>
      <c r="X142" s="33">
        <v>380262.41402299999</v>
      </c>
      <c r="Y142" s="32">
        <f t="shared" si="27"/>
        <v>4182881.7975747003</v>
      </c>
      <c r="Z142" s="34">
        <v>5178885.26</v>
      </c>
      <c r="AA142" s="33">
        <v>470808.15347700001</v>
      </c>
      <c r="AB142" s="32">
        <f t="shared" si="32"/>
        <v>5178884.8171752999</v>
      </c>
      <c r="AC142" s="34"/>
      <c r="AD142" s="33"/>
      <c r="AE142" s="32"/>
      <c r="AF142" s="34"/>
      <c r="AG142" s="33"/>
      <c r="AH142" s="32"/>
      <c r="AI142" s="147">
        <f t="shared" si="33"/>
        <v>3605810.33</v>
      </c>
      <c r="AJ142" s="30">
        <f t="shared" si="34"/>
        <v>996.91</v>
      </c>
      <c r="AK142" s="29">
        <f t="shared" si="26"/>
        <v>2144.19</v>
      </c>
      <c r="AL142" s="28">
        <f t="shared" si="28"/>
        <v>4149711.7600000007</v>
      </c>
      <c r="AM142" s="27">
        <f t="shared" si="29"/>
        <v>1.7825867573986103E-3</v>
      </c>
      <c r="AN142" s="79">
        <f t="shared" si="35"/>
        <v>1.78258675739861E-3</v>
      </c>
    </row>
    <row r="143" spans="1:40" ht="15.75" customHeight="1" x14ac:dyDescent="0.25">
      <c r="A143" s="126">
        <v>1</v>
      </c>
      <c r="B143" s="77">
        <v>149</v>
      </c>
      <c r="C143" s="77">
        <v>3</v>
      </c>
      <c r="D143" s="78" t="s">
        <v>597</v>
      </c>
      <c r="E143" s="78" t="s">
        <v>248</v>
      </c>
      <c r="F143" s="124">
        <v>2089</v>
      </c>
      <c r="G143" s="34">
        <v>10</v>
      </c>
      <c r="H143" s="34">
        <v>905624.04</v>
      </c>
      <c r="I143" s="33">
        <v>0</v>
      </c>
      <c r="J143" s="28">
        <v>996186.44400000013</v>
      </c>
      <c r="K143" s="34">
        <v>825588.47</v>
      </c>
      <c r="L143" s="33">
        <v>0</v>
      </c>
      <c r="M143" s="28">
        <v>908147.31700000004</v>
      </c>
      <c r="N143" s="34">
        <v>848711.23</v>
      </c>
      <c r="O143" s="33">
        <v>17833.469300000001</v>
      </c>
      <c r="P143" s="28">
        <v>913965.53677000001</v>
      </c>
      <c r="Q143" s="34">
        <v>786489.89</v>
      </c>
      <c r="R143" s="33">
        <v>23116.041399999998</v>
      </c>
      <c r="S143" s="28">
        <f t="shared" si="30"/>
        <v>839711.23346000013</v>
      </c>
      <c r="T143" s="34">
        <v>292308.87</v>
      </c>
      <c r="U143" s="33">
        <v>8890.6744060000001</v>
      </c>
      <c r="V143" s="32">
        <f t="shared" si="31"/>
        <v>311760.01515340002</v>
      </c>
      <c r="W143" s="34">
        <v>1015203.81</v>
      </c>
      <c r="X143" s="33">
        <v>29569.155669</v>
      </c>
      <c r="Y143" s="32">
        <f t="shared" si="27"/>
        <v>1084198.1197641001</v>
      </c>
      <c r="Z143" s="34">
        <v>995444.41</v>
      </c>
      <c r="AA143" s="33">
        <v>28993.627672999999</v>
      </c>
      <c r="AB143" s="32">
        <f t="shared" si="32"/>
        <v>1063095.8605597001</v>
      </c>
      <c r="AC143" s="34"/>
      <c r="AD143" s="33"/>
      <c r="AE143" s="32"/>
      <c r="AF143" s="34"/>
      <c r="AG143" s="33"/>
      <c r="AH143" s="32"/>
      <c r="AI143" s="147">
        <f t="shared" si="33"/>
        <v>842546.15</v>
      </c>
      <c r="AJ143" s="30">
        <f t="shared" si="34"/>
        <v>403.33</v>
      </c>
      <c r="AK143" s="29">
        <f t="shared" si="26"/>
        <v>2144.19</v>
      </c>
      <c r="AL143" s="28">
        <f t="shared" si="28"/>
        <v>3636656.54</v>
      </c>
      <c r="AM143" s="27">
        <f t="shared" si="29"/>
        <v>1.5621942352475702E-3</v>
      </c>
      <c r="AN143" s="79">
        <f t="shared" si="35"/>
        <v>1.5621942352475699E-3</v>
      </c>
    </row>
    <row r="144" spans="1:40" ht="15.75" customHeight="1" x14ac:dyDescent="0.25">
      <c r="A144" s="126">
        <v>1</v>
      </c>
      <c r="B144" s="77">
        <v>150</v>
      </c>
      <c r="C144" s="77">
        <v>3</v>
      </c>
      <c r="D144" s="78" t="s">
        <v>598</v>
      </c>
      <c r="E144" s="78" t="s">
        <v>27</v>
      </c>
      <c r="F144" s="124">
        <v>2756</v>
      </c>
      <c r="G144" s="34">
        <v>12</v>
      </c>
      <c r="H144" s="34">
        <v>1635668.29</v>
      </c>
      <c r="I144" s="33">
        <v>127154.57369999999</v>
      </c>
      <c r="J144" s="28">
        <v>1689535.3622560001</v>
      </c>
      <c r="K144" s="34">
        <v>1513699.89</v>
      </c>
      <c r="L144" s="33">
        <v>179809.45189999999</v>
      </c>
      <c r="M144" s="28">
        <v>1493957.290672</v>
      </c>
      <c r="N144" s="34">
        <v>1735112.94</v>
      </c>
      <c r="O144" s="33">
        <v>97232.375599999999</v>
      </c>
      <c r="P144" s="28">
        <v>1834426.2321280001</v>
      </c>
      <c r="Q144" s="34">
        <v>2055788.75</v>
      </c>
      <c r="R144" s="33">
        <v>117541.21520000001</v>
      </c>
      <c r="S144" s="28">
        <f t="shared" si="30"/>
        <v>2170837.2389760003</v>
      </c>
      <c r="T144" s="34">
        <v>1561319.38</v>
      </c>
      <c r="U144" s="33">
        <v>90557.422921000005</v>
      </c>
      <c r="V144" s="32">
        <f t="shared" si="31"/>
        <v>1647253.39192848</v>
      </c>
      <c r="W144" s="34">
        <v>1876783.38</v>
      </c>
      <c r="X144" s="33">
        <v>101087.59164</v>
      </c>
      <c r="Y144" s="32">
        <f t="shared" si="27"/>
        <v>1988779.2829632</v>
      </c>
      <c r="Z144" s="34">
        <v>2394943.79</v>
      </c>
      <c r="AA144" s="33">
        <v>135563.18352799999</v>
      </c>
      <c r="AB144" s="32">
        <f t="shared" si="32"/>
        <v>2530506.2792486404</v>
      </c>
      <c r="AC144" s="34"/>
      <c r="AD144" s="33"/>
      <c r="AE144" s="32"/>
      <c r="AF144" s="34"/>
      <c r="AG144" s="33"/>
      <c r="AH144" s="32"/>
      <c r="AI144" s="147">
        <f t="shared" si="33"/>
        <v>2034360.49</v>
      </c>
      <c r="AJ144" s="30">
        <f t="shared" si="34"/>
        <v>738.16</v>
      </c>
      <c r="AK144" s="29">
        <f>+$AL$601</f>
        <v>2628.54</v>
      </c>
      <c r="AL144" s="28">
        <f t="shared" si="28"/>
        <v>5209887.28</v>
      </c>
      <c r="AM144" s="27">
        <f t="shared" si="29"/>
        <v>2.2380050977004401E-3</v>
      </c>
      <c r="AN144" s="79">
        <f t="shared" si="35"/>
        <v>2.2380050977004401E-3</v>
      </c>
    </row>
    <row r="145" spans="1:40" ht="15.75" customHeight="1" x14ac:dyDescent="0.25">
      <c r="A145" s="126">
        <v>1</v>
      </c>
      <c r="B145" s="77">
        <v>151</v>
      </c>
      <c r="C145" s="77">
        <v>5</v>
      </c>
      <c r="D145" s="78" t="s">
        <v>597</v>
      </c>
      <c r="E145" s="78" t="s">
        <v>160</v>
      </c>
      <c r="F145" s="124">
        <v>1356</v>
      </c>
      <c r="G145" s="34">
        <v>10</v>
      </c>
      <c r="H145" s="34">
        <v>1951237.4</v>
      </c>
      <c r="I145" s="33">
        <v>56263.840799999998</v>
      </c>
      <c r="J145" s="28">
        <v>2084470.9151200003</v>
      </c>
      <c r="K145" s="34">
        <v>2125060.52</v>
      </c>
      <c r="L145" s="33">
        <v>61275.996200000001</v>
      </c>
      <c r="M145" s="28">
        <v>2270162.9761800002</v>
      </c>
      <c r="N145" s="34">
        <v>1894189.22</v>
      </c>
      <c r="O145" s="33">
        <v>54618.9787</v>
      </c>
      <c r="P145" s="28">
        <v>2023527.2654300001</v>
      </c>
      <c r="Q145" s="34">
        <v>1568878.67</v>
      </c>
      <c r="R145" s="33">
        <v>45535.372600000002</v>
      </c>
      <c r="S145" s="28">
        <f t="shared" si="30"/>
        <v>1675677.6271400002</v>
      </c>
      <c r="T145" s="34">
        <v>1514976.51</v>
      </c>
      <c r="U145" s="33">
        <v>44039.650721999998</v>
      </c>
      <c r="V145" s="32">
        <f t="shared" si="31"/>
        <v>1618030.5452058001</v>
      </c>
      <c r="W145" s="34">
        <v>1717429.18</v>
      </c>
      <c r="X145" s="33">
        <v>50022.295215999999</v>
      </c>
      <c r="Y145" s="32">
        <f t="shared" si="27"/>
        <v>1834147.5732624002</v>
      </c>
      <c r="Z145" s="34">
        <v>2197871.7799999998</v>
      </c>
      <c r="AA145" s="33">
        <v>64015.760746</v>
      </c>
      <c r="AB145" s="32">
        <f t="shared" si="32"/>
        <v>2347241.6211794</v>
      </c>
      <c r="AC145" s="34"/>
      <c r="AD145" s="33"/>
      <c r="AE145" s="32"/>
      <c r="AF145" s="34"/>
      <c r="AG145" s="33"/>
      <c r="AH145" s="32"/>
      <c r="AI145" s="147">
        <f t="shared" si="33"/>
        <v>1899724.93</v>
      </c>
      <c r="AJ145" s="30">
        <f t="shared" si="34"/>
        <v>1400.98</v>
      </c>
      <c r="AK145" s="29">
        <f>+$AL$600</f>
        <v>2144.19</v>
      </c>
      <c r="AL145" s="28">
        <f t="shared" si="28"/>
        <v>1007792.76</v>
      </c>
      <c r="AM145" s="27">
        <f t="shared" si="29"/>
        <v>4.3291634023713386E-4</v>
      </c>
      <c r="AN145" s="79">
        <f t="shared" si="35"/>
        <v>4.3291634023713403E-4</v>
      </c>
    </row>
    <row r="146" spans="1:40" ht="15.75" customHeight="1" x14ac:dyDescent="0.25">
      <c r="A146" s="126">
        <v>1</v>
      </c>
      <c r="B146" s="77">
        <v>152</v>
      </c>
      <c r="C146" s="77">
        <v>2</v>
      </c>
      <c r="D146" s="78" t="s">
        <v>597</v>
      </c>
      <c r="E146" s="78" t="s">
        <v>249</v>
      </c>
      <c r="F146" s="124">
        <v>5060</v>
      </c>
      <c r="G146" s="34">
        <v>10</v>
      </c>
      <c r="H146" s="34">
        <v>15715890.16</v>
      </c>
      <c r="I146" s="33">
        <v>740895.16090000002</v>
      </c>
      <c r="J146" s="28">
        <v>16472494.49901</v>
      </c>
      <c r="K146" s="34">
        <v>15837613.32</v>
      </c>
      <c r="L146" s="33">
        <v>746633.51969999995</v>
      </c>
      <c r="M146" s="28">
        <v>16600077.780330002</v>
      </c>
      <c r="N146" s="34">
        <v>14525901.880000001</v>
      </c>
      <c r="O146" s="33">
        <v>0</v>
      </c>
      <c r="P146" s="28">
        <v>15978492.068000002</v>
      </c>
      <c r="Q146" s="34">
        <v>15891588.699999999</v>
      </c>
      <c r="R146" s="33">
        <v>0</v>
      </c>
      <c r="S146" s="28">
        <f t="shared" si="30"/>
        <v>17480747.57</v>
      </c>
      <c r="T146" s="34">
        <v>14005092.460000001</v>
      </c>
      <c r="U146" s="33">
        <v>0</v>
      </c>
      <c r="V146" s="32">
        <f t="shared" si="31"/>
        <v>15405601.706000002</v>
      </c>
      <c r="W146" s="34">
        <v>14580893.02</v>
      </c>
      <c r="X146" s="33">
        <v>0</v>
      </c>
      <c r="Y146" s="32">
        <f t="shared" si="27"/>
        <v>16038982.322000001</v>
      </c>
      <c r="Z146" s="34">
        <v>16104856.460000001</v>
      </c>
      <c r="AA146" s="33">
        <v>0</v>
      </c>
      <c r="AB146" s="32">
        <f t="shared" si="32"/>
        <v>17715342.106000002</v>
      </c>
      <c r="AC146" s="34"/>
      <c r="AD146" s="33"/>
      <c r="AE146" s="32"/>
      <c r="AF146" s="34"/>
      <c r="AG146" s="33"/>
      <c r="AH146" s="32"/>
      <c r="AI146" s="147">
        <f t="shared" si="33"/>
        <v>16523833.15</v>
      </c>
      <c r="AJ146" s="30">
        <f t="shared" si="34"/>
        <v>3265.58</v>
      </c>
      <c r="AK146" s="29">
        <f>+$AL$600</f>
        <v>2144.19</v>
      </c>
      <c r="AL146" s="28">
        <f t="shared" si="28"/>
        <v>0</v>
      </c>
      <c r="AM146" s="27">
        <f t="shared" si="29"/>
        <v>0</v>
      </c>
      <c r="AN146" s="79">
        <f t="shared" si="35"/>
        <v>0</v>
      </c>
    </row>
    <row r="147" spans="1:40" ht="15.75" customHeight="1" x14ac:dyDescent="0.25">
      <c r="A147" s="126">
        <v>1</v>
      </c>
      <c r="B147" s="77">
        <v>153</v>
      </c>
      <c r="C147" s="77">
        <v>17</v>
      </c>
      <c r="D147" s="78" t="s">
        <v>598</v>
      </c>
      <c r="E147" s="78" t="s">
        <v>28</v>
      </c>
      <c r="F147" s="124">
        <v>4251</v>
      </c>
      <c r="G147" s="34">
        <v>12</v>
      </c>
      <c r="H147" s="34">
        <v>11918035.59</v>
      </c>
      <c r="I147" s="33">
        <v>0</v>
      </c>
      <c r="J147" s="28">
        <v>13348199.860800002</v>
      </c>
      <c r="K147" s="34">
        <v>14053323.6</v>
      </c>
      <c r="L147" s="33">
        <v>0</v>
      </c>
      <c r="M147" s="28">
        <v>15739722.432000002</v>
      </c>
      <c r="N147" s="34">
        <v>12829359.85</v>
      </c>
      <c r="O147" s="33">
        <v>0</v>
      </c>
      <c r="P147" s="28">
        <v>14368883.032000002</v>
      </c>
      <c r="Q147" s="34">
        <v>12952707.65</v>
      </c>
      <c r="R147" s="33">
        <v>0</v>
      </c>
      <c r="S147" s="28">
        <f t="shared" si="30"/>
        <v>14507032.568000002</v>
      </c>
      <c r="T147" s="34">
        <v>14034059.619999999</v>
      </c>
      <c r="U147" s="33">
        <v>0</v>
      </c>
      <c r="V147" s="32">
        <f t="shared" si="31"/>
        <v>15718146.774400001</v>
      </c>
      <c r="W147" s="34">
        <v>15576001.15</v>
      </c>
      <c r="X147" s="33">
        <v>0</v>
      </c>
      <c r="Y147" s="32">
        <f t="shared" si="27"/>
        <v>17445121.288000003</v>
      </c>
      <c r="Z147" s="34">
        <v>16067498.02</v>
      </c>
      <c r="AA147" s="33">
        <v>0</v>
      </c>
      <c r="AB147" s="32">
        <f t="shared" si="32"/>
        <v>17995597.782400001</v>
      </c>
      <c r="AC147" s="34"/>
      <c r="AD147" s="33"/>
      <c r="AE147" s="32"/>
      <c r="AF147" s="34"/>
      <c r="AG147" s="33"/>
      <c r="AH147" s="32"/>
      <c r="AI147" s="147">
        <f t="shared" si="33"/>
        <v>16006956.289999999</v>
      </c>
      <c r="AJ147" s="30">
        <f t="shared" si="34"/>
        <v>3765.46</v>
      </c>
      <c r="AK147" s="29">
        <f>+$AL$601</f>
        <v>2628.54</v>
      </c>
      <c r="AL147" s="28">
        <f t="shared" si="28"/>
        <v>0</v>
      </c>
      <c r="AM147" s="27">
        <f t="shared" si="29"/>
        <v>0</v>
      </c>
      <c r="AN147" s="79">
        <f t="shared" si="35"/>
        <v>0</v>
      </c>
    </row>
    <row r="148" spans="1:40" ht="15.75" customHeight="1" x14ac:dyDescent="0.25">
      <c r="A148" s="126">
        <v>1</v>
      </c>
      <c r="B148" s="77">
        <v>154</v>
      </c>
      <c r="C148" s="77">
        <v>16</v>
      </c>
      <c r="D148" s="78" t="s">
        <v>598</v>
      </c>
      <c r="E148" s="78" t="s">
        <v>29</v>
      </c>
      <c r="F148" s="124">
        <v>6767</v>
      </c>
      <c r="G148" s="34">
        <v>12</v>
      </c>
      <c r="H148" s="34">
        <v>2526155.2200000002</v>
      </c>
      <c r="I148" s="33">
        <v>296373.64250000002</v>
      </c>
      <c r="J148" s="28">
        <v>2497355.3668000004</v>
      </c>
      <c r="K148" s="34">
        <v>2652716.69</v>
      </c>
      <c r="L148" s="33">
        <v>538388.16200000001</v>
      </c>
      <c r="M148" s="28">
        <v>2368047.9513600003</v>
      </c>
      <c r="N148" s="34">
        <v>2889975.11</v>
      </c>
      <c r="O148" s="33">
        <v>227809.0674</v>
      </c>
      <c r="P148" s="28">
        <v>2981625.967712</v>
      </c>
      <c r="Q148" s="34">
        <v>4274499.2</v>
      </c>
      <c r="R148" s="33">
        <v>203645.0441</v>
      </c>
      <c r="S148" s="28">
        <f t="shared" si="30"/>
        <v>4559356.654608001</v>
      </c>
      <c r="T148" s="34">
        <v>3707465.13</v>
      </c>
      <c r="U148" s="33">
        <v>177029.67898999999</v>
      </c>
      <c r="V148" s="32">
        <f t="shared" si="31"/>
        <v>3954087.7051312001</v>
      </c>
      <c r="W148" s="34">
        <v>5820736.5300000003</v>
      </c>
      <c r="X148" s="33">
        <v>277179.60901499999</v>
      </c>
      <c r="Y148" s="32">
        <f t="shared" si="27"/>
        <v>6208783.7515032012</v>
      </c>
      <c r="Z148" s="34">
        <v>6886950.75</v>
      </c>
      <c r="AA148" s="33">
        <v>188231.82303199999</v>
      </c>
      <c r="AB148" s="32">
        <f t="shared" si="32"/>
        <v>7502565.1982041607</v>
      </c>
      <c r="AC148" s="34"/>
      <c r="AD148" s="33"/>
      <c r="AE148" s="32"/>
      <c r="AF148" s="34"/>
      <c r="AG148" s="33"/>
      <c r="AH148" s="32"/>
      <c r="AI148" s="147">
        <f t="shared" si="33"/>
        <v>5041283.8600000003</v>
      </c>
      <c r="AJ148" s="30">
        <f t="shared" si="34"/>
        <v>744.98</v>
      </c>
      <c r="AK148" s="29">
        <f>+$AL$601</f>
        <v>2628.54</v>
      </c>
      <c r="AL148" s="28">
        <f t="shared" si="28"/>
        <v>12746050.52</v>
      </c>
      <c r="AM148" s="27">
        <f t="shared" si="29"/>
        <v>5.4753057995733335E-3</v>
      </c>
      <c r="AN148" s="79">
        <f t="shared" si="35"/>
        <v>5.47530579957333E-3</v>
      </c>
    </row>
    <row r="149" spans="1:40" ht="15.75" customHeight="1" x14ac:dyDescent="0.25">
      <c r="A149" s="126">
        <v>1</v>
      </c>
      <c r="B149" s="77">
        <v>155</v>
      </c>
      <c r="C149" s="77">
        <v>17</v>
      </c>
      <c r="D149" s="78" t="s">
        <v>598</v>
      </c>
      <c r="E149" s="78" t="s">
        <v>30</v>
      </c>
      <c r="F149" s="124">
        <v>10764</v>
      </c>
      <c r="G149" s="34">
        <v>12</v>
      </c>
      <c r="H149" s="34">
        <v>11587542.42</v>
      </c>
      <c r="I149" s="33">
        <v>1668143.2482</v>
      </c>
      <c r="J149" s="28">
        <v>11109727.072416002</v>
      </c>
      <c r="K149" s="34">
        <v>10649957.43</v>
      </c>
      <c r="L149" s="33">
        <v>1545736.7024000001</v>
      </c>
      <c r="M149" s="28">
        <v>10196727.214911999</v>
      </c>
      <c r="N149" s="34">
        <v>7941640.6900000004</v>
      </c>
      <c r="O149" s="33">
        <v>842381.94480000006</v>
      </c>
      <c r="P149" s="28">
        <v>7951169.7946240017</v>
      </c>
      <c r="Q149" s="34">
        <v>10039045.4</v>
      </c>
      <c r="R149" s="33">
        <v>1083098.3015999999</v>
      </c>
      <c r="S149" s="28">
        <f t="shared" si="30"/>
        <v>10030660.750208002</v>
      </c>
      <c r="T149" s="34">
        <v>8925397.6099999994</v>
      </c>
      <c r="U149" s="33">
        <v>968895.96479999996</v>
      </c>
      <c r="V149" s="32">
        <f t="shared" si="31"/>
        <v>8911281.8426239993</v>
      </c>
      <c r="W149" s="34">
        <v>12686532.380000001</v>
      </c>
      <c r="X149" s="33">
        <v>1359274.0997899999</v>
      </c>
      <c r="Y149" s="32">
        <f t="shared" si="27"/>
        <v>12686529.273835203</v>
      </c>
      <c r="Z149" s="34">
        <v>13674859.470000001</v>
      </c>
      <c r="AA149" s="33">
        <v>1465166.4769629999</v>
      </c>
      <c r="AB149" s="32">
        <f t="shared" si="32"/>
        <v>13674856.152201442</v>
      </c>
      <c r="AC149" s="34"/>
      <c r="AD149" s="33"/>
      <c r="AE149" s="32"/>
      <c r="AF149" s="34"/>
      <c r="AG149" s="33"/>
      <c r="AH149" s="32"/>
      <c r="AI149" s="147">
        <f t="shared" si="33"/>
        <v>10650899.560000001</v>
      </c>
      <c r="AJ149" s="30">
        <f t="shared" si="34"/>
        <v>989.49</v>
      </c>
      <c r="AK149" s="29">
        <f>+$AL$601</f>
        <v>2628.54</v>
      </c>
      <c r="AL149" s="28">
        <f t="shared" si="28"/>
        <v>17642734.199999999</v>
      </c>
      <c r="AM149" s="27">
        <f t="shared" si="29"/>
        <v>7.5787683984160767E-3</v>
      </c>
      <c r="AN149" s="79">
        <f t="shared" si="35"/>
        <v>7.5787683984160801E-3</v>
      </c>
    </row>
    <row r="150" spans="1:40" ht="15.75" customHeight="1" x14ac:dyDescent="0.25">
      <c r="A150" s="126">
        <v>1</v>
      </c>
      <c r="B150" s="77">
        <v>156</v>
      </c>
      <c r="C150" s="77">
        <v>5</v>
      </c>
      <c r="D150" s="78" t="s">
        <v>598</v>
      </c>
      <c r="E150" s="78" t="s">
        <v>31</v>
      </c>
      <c r="F150" s="124">
        <v>13758</v>
      </c>
      <c r="G150" s="34">
        <v>12</v>
      </c>
      <c r="H150" s="34">
        <v>24522703.82</v>
      </c>
      <c r="I150" s="33">
        <v>2207044.9443999999</v>
      </c>
      <c r="J150" s="28">
        <v>24993537.940672003</v>
      </c>
      <c r="K150" s="34">
        <v>25237808.129999999</v>
      </c>
      <c r="L150" s="33">
        <v>2271404.3160999999</v>
      </c>
      <c r="M150" s="28">
        <v>25722372.271568</v>
      </c>
      <c r="N150" s="34">
        <v>21502345.73</v>
      </c>
      <c r="O150" s="33">
        <v>1935209.8219000001</v>
      </c>
      <c r="P150" s="28">
        <v>21915192.217072003</v>
      </c>
      <c r="Q150" s="34">
        <v>23727427.079999998</v>
      </c>
      <c r="R150" s="33">
        <v>2144067.8330999999</v>
      </c>
      <c r="S150" s="28">
        <f t="shared" si="30"/>
        <v>24173362.356528003</v>
      </c>
      <c r="T150" s="34">
        <v>20957282.170000002</v>
      </c>
      <c r="U150" s="33">
        <v>1897150.8942760001</v>
      </c>
      <c r="V150" s="32">
        <f t="shared" si="31"/>
        <v>21347347.028810885</v>
      </c>
      <c r="W150" s="34">
        <v>26679918.91</v>
      </c>
      <c r="X150" s="33">
        <v>2425446.7759790001</v>
      </c>
      <c r="Y150" s="32">
        <f t="shared" si="27"/>
        <v>27165008.790103521</v>
      </c>
      <c r="Z150" s="34">
        <v>31660146.800000001</v>
      </c>
      <c r="AA150" s="33">
        <v>2878194.5789450002</v>
      </c>
      <c r="AB150" s="32">
        <f t="shared" si="32"/>
        <v>32235786.487581603</v>
      </c>
      <c r="AC150" s="34"/>
      <c r="AD150" s="33"/>
      <c r="AE150" s="32"/>
      <c r="AF150" s="34"/>
      <c r="AG150" s="33"/>
      <c r="AH150" s="32"/>
      <c r="AI150" s="147">
        <f t="shared" si="33"/>
        <v>25367339.379999999</v>
      </c>
      <c r="AJ150" s="30">
        <f t="shared" si="34"/>
        <v>1843.82</v>
      </c>
      <c r="AK150" s="29">
        <f>+$AL$601</f>
        <v>2628.54</v>
      </c>
      <c r="AL150" s="28">
        <f t="shared" si="28"/>
        <v>10796177.76</v>
      </c>
      <c r="AM150" s="27">
        <f t="shared" si="29"/>
        <v>4.6377012714486432E-3</v>
      </c>
      <c r="AN150" s="79">
        <f t="shared" si="35"/>
        <v>4.6377012714486398E-3</v>
      </c>
    </row>
    <row r="151" spans="1:40" ht="15.75" customHeight="1" x14ac:dyDescent="0.25">
      <c r="A151" s="126">
        <v>1</v>
      </c>
      <c r="B151" s="77">
        <v>158</v>
      </c>
      <c r="C151" s="77">
        <v>1</v>
      </c>
      <c r="D151" s="78" t="s">
        <v>598</v>
      </c>
      <c r="E151" s="78" t="s">
        <v>32</v>
      </c>
      <c r="F151" s="124">
        <v>14548</v>
      </c>
      <c r="G151" s="34">
        <v>12</v>
      </c>
      <c r="H151" s="34">
        <v>36370482.460000001</v>
      </c>
      <c r="I151" s="33">
        <v>2038131.4955</v>
      </c>
      <c r="J151" s="28">
        <v>38452233.080240004</v>
      </c>
      <c r="K151" s="34">
        <v>36963699.439999998</v>
      </c>
      <c r="L151" s="33">
        <v>2071374.1791000001</v>
      </c>
      <c r="M151" s="28">
        <v>39079404.292208001</v>
      </c>
      <c r="N151" s="34">
        <v>32694654.190000001</v>
      </c>
      <c r="O151" s="33">
        <v>1832139.9328000001</v>
      </c>
      <c r="P151" s="28">
        <v>34566015.968064003</v>
      </c>
      <c r="Q151" s="34">
        <v>33557564.850000001</v>
      </c>
      <c r="R151" s="33">
        <v>1886260.9683000001</v>
      </c>
      <c r="S151" s="28">
        <f t="shared" si="30"/>
        <v>35471860.347504005</v>
      </c>
      <c r="T151" s="34">
        <v>29049017.190000001</v>
      </c>
      <c r="U151" s="33">
        <v>1635141.129925</v>
      </c>
      <c r="V151" s="32">
        <f t="shared" si="31"/>
        <v>30703541.187284004</v>
      </c>
      <c r="W151" s="34">
        <v>36485977.789999999</v>
      </c>
      <c r="X151" s="33">
        <v>2065242.8035629999</v>
      </c>
      <c r="Y151" s="32">
        <f t="shared" si="27"/>
        <v>38551223.184809446</v>
      </c>
      <c r="Z151" s="34">
        <v>41380862.539999999</v>
      </c>
      <c r="AA151" s="33">
        <v>2342311.560844</v>
      </c>
      <c r="AB151" s="32">
        <f t="shared" si="32"/>
        <v>43723177.096654728</v>
      </c>
      <c r="AC151" s="34"/>
      <c r="AD151" s="33"/>
      <c r="AE151" s="32"/>
      <c r="AF151" s="34"/>
      <c r="AG151" s="33"/>
      <c r="AH151" s="32"/>
      <c r="AI151" s="147">
        <f t="shared" si="33"/>
        <v>36603163.560000002</v>
      </c>
      <c r="AJ151" s="30">
        <f t="shared" si="34"/>
        <v>2516.0300000000002</v>
      </c>
      <c r="AK151" s="29">
        <f>+$AL$601</f>
        <v>2628.54</v>
      </c>
      <c r="AL151" s="28">
        <f t="shared" si="28"/>
        <v>1636795.4799999965</v>
      </c>
      <c r="AM151" s="27">
        <f t="shared" si="29"/>
        <v>7.0311629239952207E-4</v>
      </c>
      <c r="AN151" s="79">
        <f t="shared" si="35"/>
        <v>7.0311629239952196E-4</v>
      </c>
    </row>
    <row r="152" spans="1:40" ht="15.75" customHeight="1" x14ac:dyDescent="0.25">
      <c r="A152" s="126">
        <v>1</v>
      </c>
      <c r="B152" s="77">
        <v>159</v>
      </c>
      <c r="C152" s="77">
        <v>16</v>
      </c>
      <c r="D152" s="78" t="s">
        <v>597</v>
      </c>
      <c r="E152" s="78" t="s">
        <v>250</v>
      </c>
      <c r="F152" s="124">
        <v>8006</v>
      </c>
      <c r="G152" s="34">
        <v>10</v>
      </c>
      <c r="H152" s="34">
        <v>6608161.3899999997</v>
      </c>
      <c r="I152" s="33">
        <v>594735.40480000002</v>
      </c>
      <c r="J152" s="28">
        <v>6614768.5837200005</v>
      </c>
      <c r="K152" s="34">
        <v>5900830.2999999998</v>
      </c>
      <c r="L152" s="33">
        <v>531075.53720000002</v>
      </c>
      <c r="M152" s="28">
        <v>5906730.2390799997</v>
      </c>
      <c r="N152" s="34">
        <v>4018293.75</v>
      </c>
      <c r="O152" s="33">
        <v>361647.38569999998</v>
      </c>
      <c r="P152" s="28">
        <v>4022311.0007300004</v>
      </c>
      <c r="Q152" s="34">
        <v>5238486.26</v>
      </c>
      <c r="R152" s="33">
        <v>476347.55229999998</v>
      </c>
      <c r="S152" s="28">
        <f t="shared" si="30"/>
        <v>5238352.578470001</v>
      </c>
      <c r="T152" s="34">
        <v>3994624.16</v>
      </c>
      <c r="U152" s="33">
        <v>364858.47817299998</v>
      </c>
      <c r="V152" s="32">
        <f t="shared" si="31"/>
        <v>3992742.2500097007</v>
      </c>
      <c r="W152" s="34">
        <v>6187415</v>
      </c>
      <c r="X152" s="33">
        <v>562492.58036400005</v>
      </c>
      <c r="Y152" s="32">
        <f t="shared" si="27"/>
        <v>6187414.6615996007</v>
      </c>
      <c r="Z152" s="34">
        <v>7878558.2199999997</v>
      </c>
      <c r="AA152" s="33">
        <v>716232.83805200004</v>
      </c>
      <c r="AB152" s="32">
        <f t="shared" si="32"/>
        <v>7878557.9201428005</v>
      </c>
      <c r="AC152" s="34"/>
      <c r="AD152" s="33"/>
      <c r="AE152" s="32"/>
      <c r="AF152" s="34"/>
      <c r="AG152" s="33"/>
      <c r="AH152" s="32"/>
      <c r="AI152" s="147">
        <f t="shared" si="33"/>
        <v>5463875.6799999997</v>
      </c>
      <c r="AJ152" s="30">
        <f t="shared" si="34"/>
        <v>682.47</v>
      </c>
      <c r="AK152" s="29">
        <f t="shared" ref="AK152:AK159" si="36">+$AL$600</f>
        <v>2144.19</v>
      </c>
      <c r="AL152" s="28">
        <f t="shared" si="28"/>
        <v>11702530.32</v>
      </c>
      <c r="AM152" s="27">
        <f t="shared" si="29"/>
        <v>5.027042065323525E-3</v>
      </c>
      <c r="AN152" s="79">
        <f t="shared" si="35"/>
        <v>5.0270420653235302E-3</v>
      </c>
    </row>
    <row r="153" spans="1:40" ht="15.75" customHeight="1" x14ac:dyDescent="0.25">
      <c r="A153" s="126">
        <v>1</v>
      </c>
      <c r="B153" s="77">
        <v>161</v>
      </c>
      <c r="C153" s="77">
        <v>7</v>
      </c>
      <c r="D153" s="78" t="s">
        <v>597</v>
      </c>
      <c r="E153" s="78" t="s">
        <v>251</v>
      </c>
      <c r="F153" s="124">
        <v>2911</v>
      </c>
      <c r="G153" s="34">
        <v>10</v>
      </c>
      <c r="H153" s="34">
        <v>1921822.57</v>
      </c>
      <c r="I153" s="33">
        <v>0</v>
      </c>
      <c r="J153" s="28">
        <v>2114004.827</v>
      </c>
      <c r="K153" s="34">
        <v>1983593.89</v>
      </c>
      <c r="L153" s="33">
        <v>0</v>
      </c>
      <c r="M153" s="28">
        <v>2181953.2790000001</v>
      </c>
      <c r="N153" s="34">
        <v>1450887.08</v>
      </c>
      <c r="O153" s="33">
        <v>0</v>
      </c>
      <c r="P153" s="28">
        <v>1595975.7880000002</v>
      </c>
      <c r="Q153" s="34">
        <v>1716720.72</v>
      </c>
      <c r="R153" s="33">
        <v>0</v>
      </c>
      <c r="S153" s="28">
        <f t="shared" si="30"/>
        <v>1888392.7920000001</v>
      </c>
      <c r="T153" s="34">
        <v>1789983.94</v>
      </c>
      <c r="U153" s="33">
        <v>0</v>
      </c>
      <c r="V153" s="32">
        <f t="shared" si="31"/>
        <v>1968982.334</v>
      </c>
      <c r="W153" s="34">
        <v>2273674.83</v>
      </c>
      <c r="X153" s="33">
        <v>0</v>
      </c>
      <c r="Y153" s="32">
        <f t="shared" si="27"/>
        <v>2501042.3130000001</v>
      </c>
      <c r="Z153" s="34">
        <v>2601746.4</v>
      </c>
      <c r="AA153" s="33">
        <v>0</v>
      </c>
      <c r="AB153" s="32">
        <f t="shared" si="32"/>
        <v>2861921.04</v>
      </c>
      <c r="AC153" s="34"/>
      <c r="AD153" s="33"/>
      <c r="AE153" s="32"/>
      <c r="AF153" s="34"/>
      <c r="AG153" s="33"/>
      <c r="AH153" s="32"/>
      <c r="AI153" s="147">
        <f t="shared" si="33"/>
        <v>2163262.85</v>
      </c>
      <c r="AJ153" s="30">
        <f t="shared" si="34"/>
        <v>743.13</v>
      </c>
      <c r="AK153" s="29">
        <f t="shared" si="36"/>
        <v>2144.19</v>
      </c>
      <c r="AL153" s="28">
        <f t="shared" si="28"/>
        <v>4078485.6599999997</v>
      </c>
      <c r="AM153" s="27">
        <f t="shared" si="29"/>
        <v>1.7519902461264271E-3</v>
      </c>
      <c r="AN153" s="79">
        <f t="shared" si="35"/>
        <v>1.7519902461264299E-3</v>
      </c>
    </row>
    <row r="154" spans="1:40" ht="15.75" customHeight="1" x14ac:dyDescent="0.25">
      <c r="A154" s="126">
        <v>1</v>
      </c>
      <c r="B154" s="77">
        <v>163</v>
      </c>
      <c r="C154" s="77">
        <v>1</v>
      </c>
      <c r="D154" s="78" t="s">
        <v>597</v>
      </c>
      <c r="E154" s="78" t="s">
        <v>253</v>
      </c>
      <c r="F154" s="124">
        <v>3930</v>
      </c>
      <c r="G154" s="34">
        <v>10</v>
      </c>
      <c r="H154" s="34">
        <v>6963908.5499999998</v>
      </c>
      <c r="I154" s="33">
        <v>328300.16720000003</v>
      </c>
      <c r="J154" s="28">
        <v>7299169.2210800005</v>
      </c>
      <c r="K154" s="34">
        <v>7282083.2999999998</v>
      </c>
      <c r="L154" s="33">
        <v>343299.86930000002</v>
      </c>
      <c r="M154" s="28">
        <v>7632661.7737699999</v>
      </c>
      <c r="N154" s="34">
        <v>6601206.2999999998</v>
      </c>
      <c r="O154" s="33">
        <v>311199.68800000002</v>
      </c>
      <c r="P154" s="28">
        <v>6919007.2732000006</v>
      </c>
      <c r="Q154" s="34">
        <v>7573285.6200000001</v>
      </c>
      <c r="R154" s="33">
        <v>358266.37400000001</v>
      </c>
      <c r="S154" s="28">
        <f t="shared" si="30"/>
        <v>7936521.1706000008</v>
      </c>
      <c r="T154" s="34">
        <v>6962336.2400000002</v>
      </c>
      <c r="U154" s="33">
        <v>329629.95806199999</v>
      </c>
      <c r="V154" s="32">
        <f t="shared" si="31"/>
        <v>7295976.9101318009</v>
      </c>
      <c r="W154" s="34">
        <v>8109524.8799999999</v>
      </c>
      <c r="X154" s="33">
        <v>386167.43152400001</v>
      </c>
      <c r="Y154" s="32">
        <f t="shared" si="27"/>
        <v>8495693.193323601</v>
      </c>
      <c r="Z154" s="34">
        <v>8644449.8000000007</v>
      </c>
      <c r="AA154" s="33">
        <v>411639.96912899998</v>
      </c>
      <c r="AB154" s="32">
        <f t="shared" si="32"/>
        <v>9056090.813958101</v>
      </c>
      <c r="AC154" s="34"/>
      <c r="AD154" s="33"/>
      <c r="AE154" s="32"/>
      <c r="AF154" s="34"/>
      <c r="AG154" s="33"/>
      <c r="AH154" s="32"/>
      <c r="AI154" s="147">
        <f t="shared" si="33"/>
        <v>7940657.8700000001</v>
      </c>
      <c r="AJ154" s="30">
        <f t="shared" si="34"/>
        <v>2020.52</v>
      </c>
      <c r="AK154" s="29">
        <f t="shared" si="36"/>
        <v>2144.19</v>
      </c>
      <c r="AL154" s="28">
        <f t="shared" si="28"/>
        <v>486023.10000000027</v>
      </c>
      <c r="AM154" s="27">
        <f t="shared" si="29"/>
        <v>2.0878036643437155E-4</v>
      </c>
      <c r="AN154" s="79">
        <f t="shared" si="35"/>
        <v>2.0878036643437201E-4</v>
      </c>
    </row>
    <row r="155" spans="1:40" ht="15.75" customHeight="1" x14ac:dyDescent="0.25">
      <c r="A155" s="126">
        <v>1</v>
      </c>
      <c r="B155" s="77">
        <v>164</v>
      </c>
      <c r="C155" s="77">
        <v>11</v>
      </c>
      <c r="D155" s="78" t="s">
        <v>597</v>
      </c>
      <c r="E155" s="78" t="s">
        <v>254</v>
      </c>
      <c r="F155" s="124">
        <v>4058</v>
      </c>
      <c r="G155" s="34">
        <v>10</v>
      </c>
      <c r="H155" s="34">
        <v>3146219.61</v>
      </c>
      <c r="I155" s="33">
        <v>148321.6967</v>
      </c>
      <c r="J155" s="28">
        <v>3297687.7046300001</v>
      </c>
      <c r="K155" s="34">
        <v>2970988.77</v>
      </c>
      <c r="L155" s="33">
        <v>140060.8426</v>
      </c>
      <c r="M155" s="28">
        <v>3114020.7201400003</v>
      </c>
      <c r="N155" s="34">
        <v>2277782.2599999998</v>
      </c>
      <c r="O155" s="33">
        <v>173873.07029999999</v>
      </c>
      <c r="P155" s="28">
        <v>2314300.10867</v>
      </c>
      <c r="Q155" s="34">
        <v>2809498.63</v>
      </c>
      <c r="R155" s="33">
        <v>256560.27100000001</v>
      </c>
      <c r="S155" s="28">
        <f t="shared" si="30"/>
        <v>2808232.1949</v>
      </c>
      <c r="T155" s="34">
        <v>2639368.96</v>
      </c>
      <c r="U155" s="33">
        <v>242756.44614399999</v>
      </c>
      <c r="V155" s="32">
        <f t="shared" si="31"/>
        <v>2636273.7652416001</v>
      </c>
      <c r="W155" s="34">
        <v>3886316.2</v>
      </c>
      <c r="X155" s="33">
        <v>353302.07264500001</v>
      </c>
      <c r="Y155" s="32">
        <f t="shared" si="27"/>
        <v>3886315.5400905004</v>
      </c>
      <c r="Z155" s="34">
        <v>4617636.04</v>
      </c>
      <c r="AA155" s="33">
        <v>419785.70559999999</v>
      </c>
      <c r="AB155" s="32">
        <f t="shared" si="32"/>
        <v>4617635.3678400004</v>
      </c>
      <c r="AC155" s="34"/>
      <c r="AD155" s="33"/>
      <c r="AE155" s="32"/>
      <c r="AF155" s="34"/>
      <c r="AG155" s="33"/>
      <c r="AH155" s="32"/>
      <c r="AI155" s="147">
        <f t="shared" si="33"/>
        <v>3252551.4</v>
      </c>
      <c r="AJ155" s="30">
        <f t="shared" si="34"/>
        <v>801.52</v>
      </c>
      <c r="AK155" s="29">
        <f t="shared" si="36"/>
        <v>2144.19</v>
      </c>
      <c r="AL155" s="28">
        <f t="shared" si="28"/>
        <v>5448554.8600000003</v>
      </c>
      <c r="AM155" s="27">
        <f t="shared" si="29"/>
        <v>2.3405292468785441E-3</v>
      </c>
      <c r="AN155" s="79">
        <f t="shared" si="35"/>
        <v>2.3405292468785398E-3</v>
      </c>
    </row>
    <row r="156" spans="1:40" ht="15.75" customHeight="1" x14ac:dyDescent="0.25">
      <c r="A156" s="126">
        <v>1</v>
      </c>
      <c r="B156" s="77">
        <v>165</v>
      </c>
      <c r="C156" s="77">
        <v>5</v>
      </c>
      <c r="D156" s="78" t="s">
        <v>597</v>
      </c>
      <c r="E156" s="78" t="s">
        <v>255</v>
      </c>
      <c r="F156" s="124">
        <v>3615</v>
      </c>
      <c r="G156" s="34">
        <v>10</v>
      </c>
      <c r="H156" s="34">
        <v>3741997.88</v>
      </c>
      <c r="I156" s="33">
        <v>0</v>
      </c>
      <c r="J156" s="28">
        <v>4116197.6680000001</v>
      </c>
      <c r="K156" s="34">
        <v>3744538.46</v>
      </c>
      <c r="L156" s="33">
        <v>0</v>
      </c>
      <c r="M156" s="28">
        <v>4118992.3060000003</v>
      </c>
      <c r="N156" s="34">
        <v>3637821.53</v>
      </c>
      <c r="O156" s="33">
        <v>0</v>
      </c>
      <c r="P156" s="28">
        <v>4001603.6830000002</v>
      </c>
      <c r="Q156" s="34">
        <v>4433207.21</v>
      </c>
      <c r="R156" s="33">
        <v>0</v>
      </c>
      <c r="S156" s="28">
        <f t="shared" si="30"/>
        <v>4876527.9310000008</v>
      </c>
      <c r="T156" s="34">
        <v>4303056.79</v>
      </c>
      <c r="U156" s="33">
        <v>0</v>
      </c>
      <c r="V156" s="32">
        <f t="shared" si="31"/>
        <v>4733362.4690000005</v>
      </c>
      <c r="W156" s="34">
        <v>4841443.96</v>
      </c>
      <c r="X156" s="33">
        <v>0</v>
      </c>
      <c r="Y156" s="32">
        <f t="shared" si="27"/>
        <v>5325588.3560000006</v>
      </c>
      <c r="Z156" s="34">
        <v>5677956.4400000004</v>
      </c>
      <c r="AA156" s="33">
        <v>0</v>
      </c>
      <c r="AB156" s="32">
        <f t="shared" si="32"/>
        <v>6245752.0840000007</v>
      </c>
      <c r="AC156" s="34"/>
      <c r="AD156" s="33"/>
      <c r="AE156" s="32"/>
      <c r="AF156" s="34"/>
      <c r="AG156" s="33"/>
      <c r="AH156" s="32"/>
      <c r="AI156" s="147">
        <f t="shared" si="33"/>
        <v>5036566.9000000004</v>
      </c>
      <c r="AJ156" s="30">
        <f t="shared" si="34"/>
        <v>1393.24</v>
      </c>
      <c r="AK156" s="29">
        <f t="shared" si="36"/>
        <v>2144.19</v>
      </c>
      <c r="AL156" s="28">
        <f t="shared" si="28"/>
        <v>2714684.25</v>
      </c>
      <c r="AM156" s="27">
        <f t="shared" si="29"/>
        <v>1.1661436924883133E-3</v>
      </c>
      <c r="AN156" s="79">
        <f t="shared" si="35"/>
        <v>1.1661436924883101E-3</v>
      </c>
    </row>
    <row r="157" spans="1:40" ht="15.75" customHeight="1" x14ac:dyDescent="0.25">
      <c r="A157" s="126">
        <v>1</v>
      </c>
      <c r="B157" s="77">
        <v>166</v>
      </c>
      <c r="C157" s="77">
        <v>16</v>
      </c>
      <c r="D157" s="78" t="s">
        <v>597</v>
      </c>
      <c r="E157" s="78" t="s">
        <v>257</v>
      </c>
      <c r="F157" s="124">
        <v>2458</v>
      </c>
      <c r="G157" s="34">
        <v>10</v>
      </c>
      <c r="H157" s="34">
        <v>2038878.97</v>
      </c>
      <c r="I157" s="33">
        <v>0</v>
      </c>
      <c r="J157" s="28">
        <v>2242766.8670000001</v>
      </c>
      <c r="K157" s="34">
        <v>1601302.91</v>
      </c>
      <c r="L157" s="33">
        <v>0</v>
      </c>
      <c r="M157" s="28">
        <v>1761433.2010000001</v>
      </c>
      <c r="N157" s="34">
        <v>985678.98</v>
      </c>
      <c r="O157" s="33">
        <v>0</v>
      </c>
      <c r="P157" s="28">
        <v>1084246.878</v>
      </c>
      <c r="Q157" s="34">
        <v>1407901.4</v>
      </c>
      <c r="R157" s="33">
        <v>0</v>
      </c>
      <c r="S157" s="28">
        <f t="shared" si="30"/>
        <v>1548691.54</v>
      </c>
      <c r="T157" s="34">
        <v>1240837.5900000001</v>
      </c>
      <c r="U157" s="33">
        <v>0</v>
      </c>
      <c r="V157" s="32">
        <f t="shared" si="31"/>
        <v>1364921.3490000002</v>
      </c>
      <c r="W157" s="34">
        <v>1836497.13</v>
      </c>
      <c r="X157" s="33">
        <v>0</v>
      </c>
      <c r="Y157" s="32">
        <f t="shared" si="27"/>
        <v>2020146.8430000001</v>
      </c>
      <c r="Z157" s="34">
        <v>2465254.81</v>
      </c>
      <c r="AA157" s="33">
        <v>0</v>
      </c>
      <c r="AB157" s="32">
        <f t="shared" si="32"/>
        <v>2711780.2910000002</v>
      </c>
      <c r="AC157" s="34"/>
      <c r="AD157" s="33"/>
      <c r="AE157" s="32"/>
      <c r="AF157" s="34"/>
      <c r="AG157" s="33"/>
      <c r="AH157" s="32"/>
      <c r="AI157" s="147">
        <f t="shared" si="33"/>
        <v>1745957.38</v>
      </c>
      <c r="AJ157" s="30">
        <f t="shared" si="34"/>
        <v>710.32</v>
      </c>
      <c r="AK157" s="29">
        <f t="shared" si="36"/>
        <v>2144.19</v>
      </c>
      <c r="AL157" s="28">
        <f t="shared" si="28"/>
        <v>3524452.46</v>
      </c>
      <c r="AM157" s="27">
        <f t="shared" si="29"/>
        <v>1.5139948617243126E-3</v>
      </c>
      <c r="AN157" s="79">
        <f t="shared" si="35"/>
        <v>1.51399486172431E-3</v>
      </c>
    </row>
    <row r="158" spans="1:40" ht="15.75" customHeight="1" x14ac:dyDescent="0.25">
      <c r="A158" s="126">
        <v>1</v>
      </c>
      <c r="B158" s="77">
        <v>167</v>
      </c>
      <c r="C158" s="77">
        <v>13</v>
      </c>
      <c r="D158" s="78" t="s">
        <v>597</v>
      </c>
      <c r="E158" s="78" t="s">
        <v>258</v>
      </c>
      <c r="F158" s="124">
        <v>1398</v>
      </c>
      <c r="G158" s="34">
        <v>10</v>
      </c>
      <c r="H158" s="34">
        <v>1553814.73</v>
      </c>
      <c r="I158" s="33">
        <v>0</v>
      </c>
      <c r="J158" s="28">
        <v>1709196.2030000002</v>
      </c>
      <c r="K158" s="34">
        <v>1687598</v>
      </c>
      <c r="L158" s="33">
        <v>0</v>
      </c>
      <c r="M158" s="28">
        <v>1856357.8</v>
      </c>
      <c r="N158" s="34">
        <v>2143482.04</v>
      </c>
      <c r="O158" s="33">
        <v>0</v>
      </c>
      <c r="P158" s="28">
        <v>2357830.2440000004</v>
      </c>
      <c r="Q158" s="34">
        <v>2240074.4300000002</v>
      </c>
      <c r="R158" s="33">
        <v>0</v>
      </c>
      <c r="S158" s="28">
        <f t="shared" si="30"/>
        <v>2464081.8730000006</v>
      </c>
      <c r="T158" s="34">
        <v>1943974.23</v>
      </c>
      <c r="U158" s="33">
        <v>0</v>
      </c>
      <c r="V158" s="32">
        <f t="shared" si="31"/>
        <v>2138371.6529999999</v>
      </c>
      <c r="W158" s="34">
        <v>2338952.83</v>
      </c>
      <c r="X158" s="33">
        <v>0</v>
      </c>
      <c r="Y158" s="32">
        <f t="shared" si="27"/>
        <v>2572848.1130000004</v>
      </c>
      <c r="Z158" s="34">
        <v>2541926.67</v>
      </c>
      <c r="AA158" s="33">
        <v>0</v>
      </c>
      <c r="AB158" s="32">
        <f t="shared" si="32"/>
        <v>2796119.3370000003</v>
      </c>
      <c r="AC158" s="34"/>
      <c r="AD158" s="33"/>
      <c r="AE158" s="32"/>
      <c r="AF158" s="34"/>
      <c r="AG158" s="33"/>
      <c r="AH158" s="32"/>
      <c r="AI158" s="147">
        <f t="shared" si="33"/>
        <v>2465850.2400000002</v>
      </c>
      <c r="AJ158" s="30">
        <f t="shared" si="34"/>
        <v>1763.84</v>
      </c>
      <c r="AK158" s="29">
        <f t="shared" si="36"/>
        <v>2144.19</v>
      </c>
      <c r="AL158" s="28">
        <f t="shared" si="28"/>
        <v>531729.30000000016</v>
      </c>
      <c r="AM158" s="27">
        <f t="shared" si="29"/>
        <v>2.2841432454114187E-4</v>
      </c>
      <c r="AN158" s="79">
        <f t="shared" si="35"/>
        <v>2.2841432454114201E-4</v>
      </c>
    </row>
    <row r="159" spans="1:40" ht="15.75" customHeight="1" x14ac:dyDescent="0.25">
      <c r="A159" s="126">
        <v>1</v>
      </c>
      <c r="B159" s="77">
        <v>168</v>
      </c>
      <c r="C159" s="77">
        <v>3</v>
      </c>
      <c r="D159" s="78" t="s">
        <v>597</v>
      </c>
      <c r="E159" s="78" t="s">
        <v>259</v>
      </c>
      <c r="F159" s="124">
        <v>1997</v>
      </c>
      <c r="G159" s="34">
        <v>10</v>
      </c>
      <c r="H159" s="34">
        <v>730332.16000000003</v>
      </c>
      <c r="I159" s="33">
        <v>0</v>
      </c>
      <c r="J159" s="28">
        <v>803365.37600000005</v>
      </c>
      <c r="K159" s="34">
        <v>647942.26</v>
      </c>
      <c r="L159" s="33">
        <v>0</v>
      </c>
      <c r="M159" s="28">
        <v>712736.48600000003</v>
      </c>
      <c r="N159" s="34">
        <v>807282.82</v>
      </c>
      <c r="O159" s="33">
        <v>0</v>
      </c>
      <c r="P159" s="28">
        <v>888011.10200000007</v>
      </c>
      <c r="Q159" s="34">
        <v>1127592.08</v>
      </c>
      <c r="R159" s="33">
        <v>0</v>
      </c>
      <c r="S159" s="28">
        <f t="shared" si="30"/>
        <v>1240351.2880000002</v>
      </c>
      <c r="T159" s="34">
        <v>1265000.51</v>
      </c>
      <c r="U159" s="33">
        <v>0</v>
      </c>
      <c r="V159" s="32">
        <f t="shared" si="31"/>
        <v>1391500.5610000002</v>
      </c>
      <c r="W159" s="34">
        <v>1193957.69</v>
      </c>
      <c r="X159" s="33">
        <v>0</v>
      </c>
      <c r="Y159" s="32">
        <f t="shared" si="27"/>
        <v>1313353.459</v>
      </c>
      <c r="Z159" s="34">
        <v>1247107.8700000001</v>
      </c>
      <c r="AA159" s="33">
        <v>0</v>
      </c>
      <c r="AB159" s="32">
        <f t="shared" si="32"/>
        <v>1371818.6570000001</v>
      </c>
      <c r="AC159" s="34"/>
      <c r="AD159" s="33"/>
      <c r="AE159" s="32"/>
      <c r="AF159" s="34"/>
      <c r="AG159" s="33"/>
      <c r="AH159" s="32"/>
      <c r="AI159" s="147">
        <f t="shared" si="33"/>
        <v>1241007.01</v>
      </c>
      <c r="AJ159" s="30">
        <f t="shared" si="34"/>
        <v>621.44000000000005</v>
      </c>
      <c r="AK159" s="29">
        <f t="shared" si="36"/>
        <v>2144.19</v>
      </c>
      <c r="AL159" s="28">
        <f t="shared" si="28"/>
        <v>3040931.75</v>
      </c>
      <c r="AM159" s="27">
        <f t="shared" si="29"/>
        <v>1.3062894439933295E-3</v>
      </c>
      <c r="AN159" s="79">
        <f t="shared" si="35"/>
        <v>1.3062894439933299E-3</v>
      </c>
    </row>
    <row r="160" spans="1:40" ht="15.75" customHeight="1" x14ac:dyDescent="0.25">
      <c r="A160" s="126">
        <v>1</v>
      </c>
      <c r="B160" s="77">
        <v>169</v>
      </c>
      <c r="C160" s="77">
        <v>1</v>
      </c>
      <c r="D160" s="78" t="s">
        <v>598</v>
      </c>
      <c r="E160" s="78" t="s">
        <v>33</v>
      </c>
      <c r="F160" s="124">
        <v>15866</v>
      </c>
      <c r="G160" s="34">
        <v>12</v>
      </c>
      <c r="H160" s="34">
        <v>42388445.57</v>
      </c>
      <c r="I160" s="33">
        <v>3464973.5101000001</v>
      </c>
      <c r="J160" s="28">
        <v>43594288.707088009</v>
      </c>
      <c r="K160" s="34">
        <v>42452403.469999999</v>
      </c>
      <c r="L160" s="33">
        <v>3470201.5876000002</v>
      </c>
      <c r="M160" s="28">
        <v>43660066.108288005</v>
      </c>
      <c r="N160" s="34">
        <v>37766871.890000001</v>
      </c>
      <c r="O160" s="33">
        <v>3087191.3514</v>
      </c>
      <c r="P160" s="28">
        <v>38841242.203231998</v>
      </c>
      <c r="Q160" s="34">
        <v>39257350.740000002</v>
      </c>
      <c r="R160" s="33">
        <v>3224050.3599</v>
      </c>
      <c r="S160" s="28">
        <f t="shared" si="30"/>
        <v>40357296.425712012</v>
      </c>
      <c r="T160" s="34">
        <v>36634614.32</v>
      </c>
      <c r="U160" s="33">
        <v>3015964.8035559999</v>
      </c>
      <c r="V160" s="32">
        <f t="shared" si="31"/>
        <v>37652887.458417282</v>
      </c>
      <c r="W160" s="34">
        <v>43765166.109999999</v>
      </c>
      <c r="X160" s="33">
        <v>3613646.9040390002</v>
      </c>
      <c r="Y160" s="32">
        <f t="shared" si="27"/>
        <v>44969701.510676317</v>
      </c>
      <c r="Z160" s="34">
        <v>48358572.030000001</v>
      </c>
      <c r="AA160" s="33">
        <v>3992919.8531160001</v>
      </c>
      <c r="AB160" s="32">
        <f t="shared" si="32"/>
        <v>49689530.438110091</v>
      </c>
      <c r="AC160" s="34"/>
      <c r="AD160" s="33"/>
      <c r="AE160" s="32"/>
      <c r="AF160" s="34"/>
      <c r="AG160" s="33"/>
      <c r="AH160" s="32"/>
      <c r="AI160" s="147">
        <f t="shared" si="33"/>
        <v>42302131.609999999</v>
      </c>
      <c r="AJ160" s="30">
        <f t="shared" si="34"/>
        <v>2666.21</v>
      </c>
      <c r="AK160" s="29">
        <f>+$AL$601</f>
        <v>2628.54</v>
      </c>
      <c r="AL160" s="28">
        <f t="shared" si="28"/>
        <v>0</v>
      </c>
      <c r="AM160" s="27">
        <f t="shared" si="29"/>
        <v>0</v>
      </c>
      <c r="AN160" s="79">
        <f t="shared" si="35"/>
        <v>0</v>
      </c>
    </row>
    <row r="161" spans="1:40" ht="15.75" customHeight="1" x14ac:dyDescent="0.25">
      <c r="A161" s="126">
        <v>1</v>
      </c>
      <c r="B161" s="77">
        <v>170</v>
      </c>
      <c r="C161" s="77">
        <v>8</v>
      </c>
      <c r="D161" s="78" t="s">
        <v>597</v>
      </c>
      <c r="E161" s="78" t="s">
        <v>260</v>
      </c>
      <c r="F161" s="124">
        <v>5344</v>
      </c>
      <c r="G161" s="34">
        <v>10</v>
      </c>
      <c r="H161" s="34">
        <v>9949427.4600000009</v>
      </c>
      <c r="I161" s="33">
        <v>0</v>
      </c>
      <c r="J161" s="28">
        <v>10944370.206000002</v>
      </c>
      <c r="K161" s="34">
        <v>10413421.52</v>
      </c>
      <c r="L161" s="33">
        <v>0</v>
      </c>
      <c r="M161" s="28">
        <v>11454763.672</v>
      </c>
      <c r="N161" s="34">
        <v>9729627.4199999999</v>
      </c>
      <c r="O161" s="33">
        <v>0</v>
      </c>
      <c r="P161" s="28">
        <v>10702590.162</v>
      </c>
      <c r="Q161" s="34">
        <v>10246946.4</v>
      </c>
      <c r="R161" s="33">
        <v>0</v>
      </c>
      <c r="S161" s="28">
        <f t="shared" si="30"/>
        <v>11271641.040000001</v>
      </c>
      <c r="T161" s="34">
        <v>10224611.300000001</v>
      </c>
      <c r="U161" s="33">
        <v>0</v>
      </c>
      <c r="V161" s="32">
        <f t="shared" si="31"/>
        <v>11247072.430000002</v>
      </c>
      <c r="W161" s="34">
        <v>12323577.58</v>
      </c>
      <c r="X161" s="33">
        <v>0</v>
      </c>
      <c r="Y161" s="32">
        <f t="shared" si="27"/>
        <v>13555935.338000001</v>
      </c>
      <c r="Z161" s="34">
        <v>13075533.77</v>
      </c>
      <c r="AA161" s="33">
        <v>0</v>
      </c>
      <c r="AB161" s="32">
        <f t="shared" si="32"/>
        <v>14383087.147</v>
      </c>
      <c r="AC161" s="34"/>
      <c r="AD161" s="33"/>
      <c r="AE161" s="32"/>
      <c r="AF161" s="34"/>
      <c r="AG161" s="33"/>
      <c r="AH161" s="32"/>
      <c r="AI161" s="147">
        <f t="shared" si="33"/>
        <v>12232065.220000001</v>
      </c>
      <c r="AJ161" s="30">
        <f t="shared" si="34"/>
        <v>2288.9299999999998</v>
      </c>
      <c r="AK161" s="29">
        <f t="shared" ref="AK161:AK168" si="37">+$AL$600</f>
        <v>2144.19</v>
      </c>
      <c r="AL161" s="28">
        <f t="shared" si="28"/>
        <v>0</v>
      </c>
      <c r="AM161" s="27">
        <f t="shared" si="29"/>
        <v>0</v>
      </c>
      <c r="AN161" s="79">
        <f t="shared" si="35"/>
        <v>0</v>
      </c>
    </row>
    <row r="162" spans="1:40" ht="15.75" customHeight="1" x14ac:dyDescent="0.25">
      <c r="A162" s="126">
        <v>1</v>
      </c>
      <c r="B162" s="77">
        <v>171</v>
      </c>
      <c r="C162" s="77">
        <v>17</v>
      </c>
      <c r="D162" s="78" t="s">
        <v>597</v>
      </c>
      <c r="E162" s="78" t="s">
        <v>261</v>
      </c>
      <c r="F162" s="124">
        <v>3582</v>
      </c>
      <c r="G162" s="34">
        <v>10</v>
      </c>
      <c r="H162" s="34">
        <v>7331876</v>
      </c>
      <c r="I162" s="33">
        <v>659870.14809999999</v>
      </c>
      <c r="J162" s="28">
        <v>7339206.4370900011</v>
      </c>
      <c r="K162" s="34">
        <v>7980832.7699999996</v>
      </c>
      <c r="L162" s="33">
        <v>718276.26630000002</v>
      </c>
      <c r="M162" s="28">
        <v>7988812.1540700002</v>
      </c>
      <c r="N162" s="34">
        <v>6485855.2599999998</v>
      </c>
      <c r="O162" s="33">
        <v>583727.04200000002</v>
      </c>
      <c r="P162" s="28">
        <v>6492341.0397999994</v>
      </c>
      <c r="Q162" s="34">
        <v>7238596.7699999996</v>
      </c>
      <c r="R162" s="33">
        <v>661698.84259999997</v>
      </c>
      <c r="S162" s="28">
        <f t="shared" si="30"/>
        <v>7234587.7201399999</v>
      </c>
      <c r="T162" s="34">
        <v>7692460.0999999996</v>
      </c>
      <c r="U162" s="33">
        <v>702286.68914100004</v>
      </c>
      <c r="V162" s="32">
        <f t="shared" si="31"/>
        <v>7689190.7519449005</v>
      </c>
      <c r="W162" s="34">
        <v>7988209.2199999997</v>
      </c>
      <c r="X162" s="33">
        <v>726201.17665499996</v>
      </c>
      <c r="Y162" s="32">
        <f t="shared" si="27"/>
        <v>7988208.8476795005</v>
      </c>
      <c r="Z162" s="34">
        <v>7969663.3399999999</v>
      </c>
      <c r="AA162" s="33">
        <v>724515.17405599996</v>
      </c>
      <c r="AB162" s="32">
        <f t="shared" si="32"/>
        <v>7969662.9825384002</v>
      </c>
      <c r="AC162" s="34"/>
      <c r="AD162" s="33"/>
      <c r="AE162" s="32"/>
      <c r="AF162" s="34"/>
      <c r="AG162" s="33"/>
      <c r="AH162" s="32"/>
      <c r="AI162" s="147">
        <f t="shared" si="33"/>
        <v>7474798.2699999996</v>
      </c>
      <c r="AJ162" s="30">
        <f t="shared" si="34"/>
        <v>2086.77</v>
      </c>
      <c r="AK162" s="29">
        <f t="shared" si="37"/>
        <v>2144.19</v>
      </c>
      <c r="AL162" s="28">
        <f t="shared" si="28"/>
        <v>205678.44000000026</v>
      </c>
      <c r="AM162" s="27">
        <f t="shared" si="29"/>
        <v>8.8353043447626111E-5</v>
      </c>
      <c r="AN162" s="79">
        <f t="shared" si="35"/>
        <v>8.8353043447626003E-5</v>
      </c>
    </row>
    <row r="163" spans="1:40" ht="15.75" customHeight="1" x14ac:dyDescent="0.25">
      <c r="A163" s="126">
        <v>1</v>
      </c>
      <c r="B163" s="77">
        <v>172</v>
      </c>
      <c r="C163" s="77">
        <v>4</v>
      </c>
      <c r="D163" s="78" t="s">
        <v>597</v>
      </c>
      <c r="E163" s="78" t="s">
        <v>263</v>
      </c>
      <c r="F163" s="124">
        <v>3773</v>
      </c>
      <c r="G163" s="34">
        <v>10</v>
      </c>
      <c r="H163" s="34">
        <v>3123053.7</v>
      </c>
      <c r="I163" s="33">
        <v>0</v>
      </c>
      <c r="J163" s="28">
        <v>3435359.0700000003</v>
      </c>
      <c r="K163" s="34">
        <v>2942139.69</v>
      </c>
      <c r="L163" s="33">
        <v>0</v>
      </c>
      <c r="M163" s="28">
        <v>3236353.659</v>
      </c>
      <c r="N163" s="34">
        <v>3301547.49</v>
      </c>
      <c r="O163" s="33">
        <v>0</v>
      </c>
      <c r="P163" s="28">
        <v>3631702.2390000005</v>
      </c>
      <c r="Q163" s="34">
        <v>3300432.99</v>
      </c>
      <c r="R163" s="33">
        <v>0</v>
      </c>
      <c r="S163" s="28">
        <f t="shared" si="30"/>
        <v>3630476.2890000003</v>
      </c>
      <c r="T163" s="34">
        <v>3394590.12</v>
      </c>
      <c r="U163" s="33">
        <v>0</v>
      </c>
      <c r="V163" s="32">
        <f t="shared" si="31"/>
        <v>3734049.1320000002</v>
      </c>
      <c r="W163" s="34">
        <v>4828896.49</v>
      </c>
      <c r="X163" s="33">
        <v>0</v>
      </c>
      <c r="Y163" s="32">
        <f t="shared" si="27"/>
        <v>5311786.1390000004</v>
      </c>
      <c r="Z163" s="34">
        <v>5392207.1699999999</v>
      </c>
      <c r="AA163" s="33">
        <v>0</v>
      </c>
      <c r="AB163" s="32">
        <f t="shared" si="32"/>
        <v>5931427.8870000001</v>
      </c>
      <c r="AC163" s="34"/>
      <c r="AD163" s="33"/>
      <c r="AE163" s="32"/>
      <c r="AF163" s="34"/>
      <c r="AG163" s="33"/>
      <c r="AH163" s="32"/>
      <c r="AI163" s="147">
        <f t="shared" si="33"/>
        <v>4447888.34</v>
      </c>
      <c r="AJ163" s="30">
        <f t="shared" si="34"/>
        <v>1178.8699999999999</v>
      </c>
      <c r="AK163" s="29">
        <f t="shared" si="37"/>
        <v>2144.19</v>
      </c>
      <c r="AL163" s="28">
        <f t="shared" si="28"/>
        <v>3642152.3600000008</v>
      </c>
      <c r="AM163" s="27">
        <f t="shared" si="29"/>
        <v>1.564555068124562E-3</v>
      </c>
      <c r="AN163" s="79">
        <f t="shared" si="35"/>
        <v>1.5645550681245601E-3</v>
      </c>
    </row>
    <row r="164" spans="1:40" ht="15.75" customHeight="1" x14ac:dyDescent="0.25">
      <c r="A164" s="126">
        <v>1</v>
      </c>
      <c r="B164" s="77">
        <v>173</v>
      </c>
      <c r="C164" s="77">
        <v>13</v>
      </c>
      <c r="D164" s="78" t="s">
        <v>597</v>
      </c>
      <c r="E164" s="78" t="s">
        <v>264</v>
      </c>
      <c r="F164" s="124">
        <v>1638</v>
      </c>
      <c r="G164" s="34">
        <v>10</v>
      </c>
      <c r="H164" s="34">
        <v>3474147.73</v>
      </c>
      <c r="I164" s="33">
        <v>0</v>
      </c>
      <c r="J164" s="28">
        <v>3821562.5030000005</v>
      </c>
      <c r="K164" s="34">
        <v>3358496.53</v>
      </c>
      <c r="L164" s="33">
        <v>0</v>
      </c>
      <c r="M164" s="28">
        <v>3694346.1830000002</v>
      </c>
      <c r="N164" s="34">
        <v>3406348.37</v>
      </c>
      <c r="O164" s="33">
        <v>0</v>
      </c>
      <c r="P164" s="28">
        <v>3746983.2070000004</v>
      </c>
      <c r="Q164" s="34">
        <v>4276000.79</v>
      </c>
      <c r="R164" s="33">
        <v>0</v>
      </c>
      <c r="S164" s="28">
        <f t="shared" si="30"/>
        <v>4703600.8690000009</v>
      </c>
      <c r="T164" s="34">
        <v>4160623.77</v>
      </c>
      <c r="U164" s="33">
        <v>0</v>
      </c>
      <c r="V164" s="32">
        <f t="shared" si="31"/>
        <v>4576686.1470000008</v>
      </c>
      <c r="W164" s="34">
        <v>3954939.89</v>
      </c>
      <c r="X164" s="33">
        <v>0</v>
      </c>
      <c r="Y164" s="32">
        <f t="shared" si="27"/>
        <v>4350433.8790000007</v>
      </c>
      <c r="Z164" s="34">
        <v>4284872.97</v>
      </c>
      <c r="AA164" s="33">
        <v>0</v>
      </c>
      <c r="AB164" s="32">
        <f t="shared" si="32"/>
        <v>4713360.267</v>
      </c>
      <c r="AC164" s="34"/>
      <c r="AD164" s="33"/>
      <c r="AE164" s="32"/>
      <c r="AF164" s="34"/>
      <c r="AG164" s="33"/>
      <c r="AH164" s="32"/>
      <c r="AI164" s="147">
        <f t="shared" si="33"/>
        <v>4418212.87</v>
      </c>
      <c r="AJ164" s="30">
        <f t="shared" si="34"/>
        <v>2697.32</v>
      </c>
      <c r="AK164" s="29">
        <f t="shared" si="37"/>
        <v>2144.19</v>
      </c>
      <c r="AL164" s="28">
        <f t="shared" si="28"/>
        <v>0</v>
      </c>
      <c r="AM164" s="27">
        <f t="shared" si="29"/>
        <v>0</v>
      </c>
      <c r="AN164" s="79">
        <f t="shared" si="35"/>
        <v>0</v>
      </c>
    </row>
    <row r="165" spans="1:40" ht="15.75" customHeight="1" x14ac:dyDescent="0.25">
      <c r="A165" s="126">
        <v>1</v>
      </c>
      <c r="B165" s="77">
        <v>175</v>
      </c>
      <c r="C165" s="77">
        <v>18</v>
      </c>
      <c r="D165" s="78" t="s">
        <v>597</v>
      </c>
      <c r="E165" s="78" t="s">
        <v>268</v>
      </c>
      <c r="F165" s="124">
        <v>1543</v>
      </c>
      <c r="G165" s="34">
        <v>10</v>
      </c>
      <c r="H165" s="34">
        <v>3815400.28</v>
      </c>
      <c r="I165" s="33">
        <v>74062.725600000005</v>
      </c>
      <c r="J165" s="28">
        <v>4115471.3098400002</v>
      </c>
      <c r="K165" s="34">
        <v>4175116.46</v>
      </c>
      <c r="L165" s="33">
        <v>81045.347200000004</v>
      </c>
      <c r="M165" s="28">
        <v>4503478.2240800001</v>
      </c>
      <c r="N165" s="34">
        <v>3527351.88</v>
      </c>
      <c r="O165" s="33">
        <v>166289.8204</v>
      </c>
      <c r="P165" s="28">
        <v>3697168.2655600002</v>
      </c>
      <c r="Q165" s="34">
        <v>3952930.83</v>
      </c>
      <c r="R165" s="33">
        <v>187906.7782</v>
      </c>
      <c r="S165" s="28">
        <f t="shared" si="30"/>
        <v>4141526.4569800003</v>
      </c>
      <c r="T165" s="34">
        <v>3671864.59</v>
      </c>
      <c r="U165" s="33">
        <v>175082.041103</v>
      </c>
      <c r="V165" s="32">
        <f t="shared" si="31"/>
        <v>3846460.8037867001</v>
      </c>
      <c r="W165" s="34">
        <v>4611749.5199999996</v>
      </c>
      <c r="X165" s="33">
        <v>219608.53131600001</v>
      </c>
      <c r="Y165" s="32">
        <f t="shared" si="27"/>
        <v>4831355.0875524003</v>
      </c>
      <c r="Z165" s="34">
        <v>5798891.3099999996</v>
      </c>
      <c r="AA165" s="33">
        <v>276139.36758399999</v>
      </c>
      <c r="AB165" s="32">
        <f t="shared" si="32"/>
        <v>6075027.1366575994</v>
      </c>
      <c r="AC165" s="34"/>
      <c r="AD165" s="33"/>
      <c r="AE165" s="32"/>
      <c r="AF165" s="34"/>
      <c r="AG165" s="33"/>
      <c r="AH165" s="32"/>
      <c r="AI165" s="147">
        <f t="shared" si="33"/>
        <v>4518307.55</v>
      </c>
      <c r="AJ165" s="30">
        <f t="shared" si="34"/>
        <v>2928.26</v>
      </c>
      <c r="AK165" s="29">
        <f t="shared" si="37"/>
        <v>2144.19</v>
      </c>
      <c r="AL165" s="28">
        <f t="shared" si="28"/>
        <v>0</v>
      </c>
      <c r="AM165" s="27">
        <f t="shared" si="29"/>
        <v>0</v>
      </c>
      <c r="AN165" s="79">
        <f t="shared" si="35"/>
        <v>0</v>
      </c>
    </row>
    <row r="166" spans="1:40" ht="15.75" customHeight="1" x14ac:dyDescent="0.25">
      <c r="A166" s="126">
        <v>1</v>
      </c>
      <c r="B166" s="77">
        <v>176</v>
      </c>
      <c r="C166" s="77">
        <v>7</v>
      </c>
      <c r="D166" s="78" t="s">
        <v>597</v>
      </c>
      <c r="E166" s="78" t="s">
        <v>269</v>
      </c>
      <c r="F166" s="124">
        <v>2984</v>
      </c>
      <c r="G166" s="34">
        <v>10</v>
      </c>
      <c r="H166" s="34">
        <v>2013380.47</v>
      </c>
      <c r="I166" s="33">
        <v>147648.39629999999</v>
      </c>
      <c r="J166" s="28">
        <v>2052305.2810700003</v>
      </c>
      <c r="K166" s="34">
        <v>1781433.2</v>
      </c>
      <c r="L166" s="33">
        <v>130638.9326</v>
      </c>
      <c r="M166" s="28">
        <v>1815873.6941400003</v>
      </c>
      <c r="N166" s="34">
        <v>1394851.97</v>
      </c>
      <c r="O166" s="33">
        <v>102288.9883</v>
      </c>
      <c r="P166" s="28">
        <v>1421819.27987</v>
      </c>
      <c r="Q166" s="34">
        <v>1638771.91</v>
      </c>
      <c r="R166" s="33">
        <v>121933.2856</v>
      </c>
      <c r="S166" s="28">
        <f t="shared" si="30"/>
        <v>1668522.4868399999</v>
      </c>
      <c r="T166" s="34">
        <v>957980.27</v>
      </c>
      <c r="U166" s="33">
        <v>72555.814775999999</v>
      </c>
      <c r="V166" s="32">
        <f t="shared" si="31"/>
        <v>973966.90074640012</v>
      </c>
      <c r="W166" s="34">
        <v>1770809.51</v>
      </c>
      <c r="X166" s="33">
        <v>131171.57323800001</v>
      </c>
      <c r="Y166" s="32">
        <f t="shared" si="27"/>
        <v>1803601.7304382001</v>
      </c>
      <c r="Z166" s="34">
        <v>2124428.66</v>
      </c>
      <c r="AA166" s="33">
        <v>157365.553082</v>
      </c>
      <c r="AB166" s="32">
        <f t="shared" si="32"/>
        <v>2163769.4176098001</v>
      </c>
      <c r="AC166" s="34"/>
      <c r="AD166" s="33"/>
      <c r="AE166" s="32"/>
      <c r="AF166" s="34"/>
      <c r="AG166" s="33"/>
      <c r="AH166" s="32"/>
      <c r="AI166" s="147">
        <f t="shared" si="33"/>
        <v>1606335.96</v>
      </c>
      <c r="AJ166" s="30">
        <f t="shared" si="34"/>
        <v>538.32000000000005</v>
      </c>
      <c r="AK166" s="29">
        <f t="shared" si="37"/>
        <v>2144.19</v>
      </c>
      <c r="AL166" s="28">
        <f t="shared" si="28"/>
        <v>4791916.08</v>
      </c>
      <c r="AM166" s="27">
        <f t="shared" si="29"/>
        <v>2.0584577052102189E-3</v>
      </c>
      <c r="AN166" s="79">
        <f t="shared" si="35"/>
        <v>2.0584577052102202E-3</v>
      </c>
    </row>
    <row r="167" spans="1:40" ht="15.75" customHeight="1" x14ac:dyDescent="0.25">
      <c r="A167" s="126">
        <v>1</v>
      </c>
      <c r="B167" s="77">
        <v>177</v>
      </c>
      <c r="C167" s="77">
        <v>11</v>
      </c>
      <c r="D167" s="78" t="s">
        <v>597</v>
      </c>
      <c r="E167" s="78" t="s">
        <v>270</v>
      </c>
      <c r="F167" s="124">
        <v>3472</v>
      </c>
      <c r="G167" s="34">
        <v>10</v>
      </c>
      <c r="H167" s="34">
        <v>1883613.66</v>
      </c>
      <c r="I167" s="33">
        <v>254667.44</v>
      </c>
      <c r="J167" s="28">
        <v>1791840.8420000002</v>
      </c>
      <c r="K167" s="34">
        <v>1549470.34</v>
      </c>
      <c r="L167" s="33">
        <v>229685.69699999999</v>
      </c>
      <c r="M167" s="28">
        <v>1451763.1073000003</v>
      </c>
      <c r="N167" s="34">
        <v>1363294.28</v>
      </c>
      <c r="O167" s="33">
        <v>122696.98209999999</v>
      </c>
      <c r="P167" s="28">
        <v>1364657.0276900001</v>
      </c>
      <c r="Q167" s="34">
        <v>1739752.71</v>
      </c>
      <c r="R167" s="33">
        <v>160586.685</v>
      </c>
      <c r="S167" s="28">
        <f t="shared" si="30"/>
        <v>1737082.6274999999</v>
      </c>
      <c r="T167" s="34">
        <v>1618029.59</v>
      </c>
      <c r="U167" s="33">
        <v>151288.866197</v>
      </c>
      <c r="V167" s="32">
        <f t="shared" si="31"/>
        <v>1613414.7961833002</v>
      </c>
      <c r="W167" s="34">
        <v>2104762.0299999998</v>
      </c>
      <c r="X167" s="33">
        <v>191342.50714599999</v>
      </c>
      <c r="Y167" s="32">
        <f t="shared" si="27"/>
        <v>2104761.4751394</v>
      </c>
      <c r="Z167" s="34">
        <v>2855249.28</v>
      </c>
      <c r="AA167" s="33">
        <v>259568.69415900001</v>
      </c>
      <c r="AB167" s="32">
        <f t="shared" si="32"/>
        <v>2855248.6444250997</v>
      </c>
      <c r="AC167" s="34"/>
      <c r="AD167" s="33"/>
      <c r="AE167" s="32"/>
      <c r="AF167" s="34"/>
      <c r="AG167" s="33"/>
      <c r="AH167" s="32"/>
      <c r="AI167" s="147">
        <f t="shared" si="33"/>
        <v>1935032.91</v>
      </c>
      <c r="AJ167" s="30">
        <f t="shared" si="34"/>
        <v>557.33000000000004</v>
      </c>
      <c r="AK167" s="29">
        <f t="shared" si="37"/>
        <v>2144.19</v>
      </c>
      <c r="AL167" s="28">
        <f t="shared" si="28"/>
        <v>5509577.9200000009</v>
      </c>
      <c r="AM167" s="27">
        <f t="shared" si="29"/>
        <v>2.3667428503631248E-3</v>
      </c>
      <c r="AN167" s="79">
        <f t="shared" si="35"/>
        <v>2.36674285036312E-3</v>
      </c>
    </row>
    <row r="168" spans="1:40" ht="15.75" customHeight="1" x14ac:dyDescent="0.25">
      <c r="A168" s="126">
        <v>1</v>
      </c>
      <c r="B168" s="77">
        <v>178</v>
      </c>
      <c r="C168" s="77">
        <v>9</v>
      </c>
      <c r="D168" s="78" t="s">
        <v>597</v>
      </c>
      <c r="E168" s="78" t="s">
        <v>271</v>
      </c>
      <c r="F168" s="124">
        <v>917</v>
      </c>
      <c r="G168" s="34">
        <v>10</v>
      </c>
      <c r="H168" s="34">
        <v>1386127.89</v>
      </c>
      <c r="I168" s="33">
        <v>0</v>
      </c>
      <c r="J168" s="28">
        <v>1524740.679</v>
      </c>
      <c r="K168" s="34">
        <v>1609390.85</v>
      </c>
      <c r="L168" s="33">
        <v>0</v>
      </c>
      <c r="M168" s="28">
        <v>1770329.9350000003</v>
      </c>
      <c r="N168" s="34">
        <v>1273527.3</v>
      </c>
      <c r="O168" s="33">
        <v>0</v>
      </c>
      <c r="P168" s="28">
        <v>1400880.0300000003</v>
      </c>
      <c r="Q168" s="34">
        <v>1222731.26</v>
      </c>
      <c r="R168" s="33">
        <v>0</v>
      </c>
      <c r="S168" s="28">
        <f t="shared" si="30"/>
        <v>1345004.3860000002</v>
      </c>
      <c r="T168" s="34">
        <v>1269579.8899999999</v>
      </c>
      <c r="U168" s="33">
        <v>0</v>
      </c>
      <c r="V168" s="32">
        <f t="shared" si="31"/>
        <v>1396537.879</v>
      </c>
      <c r="W168" s="34">
        <v>1267921.23</v>
      </c>
      <c r="X168" s="33">
        <v>0</v>
      </c>
      <c r="Y168" s="32">
        <f t="shared" si="27"/>
        <v>1394713.3530000001</v>
      </c>
      <c r="Z168" s="34">
        <v>2067506.05</v>
      </c>
      <c r="AA168" s="33">
        <v>0</v>
      </c>
      <c r="AB168" s="32">
        <f t="shared" si="32"/>
        <v>2274256.6550000003</v>
      </c>
      <c r="AC168" s="34"/>
      <c r="AD168" s="33"/>
      <c r="AE168" s="32"/>
      <c r="AF168" s="34"/>
      <c r="AG168" s="33"/>
      <c r="AH168" s="32"/>
      <c r="AI168" s="147">
        <f t="shared" si="33"/>
        <v>1562278.46</v>
      </c>
      <c r="AJ168" s="30">
        <f t="shared" si="34"/>
        <v>1703.68</v>
      </c>
      <c r="AK168" s="29">
        <f t="shared" si="37"/>
        <v>2144.19</v>
      </c>
      <c r="AL168" s="28">
        <f t="shared" si="28"/>
        <v>403947.67</v>
      </c>
      <c r="AM168" s="27">
        <f t="shared" si="29"/>
        <v>1.7352332134606472E-4</v>
      </c>
      <c r="AN168" s="79">
        <f t="shared" si="35"/>
        <v>1.7352332134606499E-4</v>
      </c>
    </row>
    <row r="169" spans="1:40" ht="15.75" customHeight="1" x14ac:dyDescent="0.25">
      <c r="A169" s="126">
        <v>1</v>
      </c>
      <c r="B169" s="77">
        <v>179</v>
      </c>
      <c r="C169" s="77">
        <v>4</v>
      </c>
      <c r="D169" s="78" t="s">
        <v>598</v>
      </c>
      <c r="E169" s="78" t="s">
        <v>34</v>
      </c>
      <c r="F169" s="124">
        <v>55705</v>
      </c>
      <c r="G169" s="34">
        <v>15</v>
      </c>
      <c r="H169" s="34">
        <v>164271323.47</v>
      </c>
      <c r="I169" s="33">
        <v>17553537.5973</v>
      </c>
      <c r="J169" s="28">
        <v>168725453.75360501</v>
      </c>
      <c r="K169" s="34">
        <v>166657525.38999999</v>
      </c>
      <c r="L169" s="33">
        <v>17818715.904100001</v>
      </c>
      <c r="M169" s="28">
        <v>171164630.90878496</v>
      </c>
      <c r="N169" s="34">
        <v>149947418.52000001</v>
      </c>
      <c r="O169" s="33">
        <v>18230186.8369</v>
      </c>
      <c r="P169" s="28">
        <v>151474816.43556499</v>
      </c>
      <c r="Q169" s="34">
        <v>172514889.59999999</v>
      </c>
      <c r="R169" s="33">
        <v>21053324.908100002</v>
      </c>
      <c r="S169" s="28">
        <f t="shared" si="30"/>
        <v>174180799.39568496</v>
      </c>
      <c r="T169" s="34">
        <v>156610221.62</v>
      </c>
      <c r="U169" s="33">
        <v>19133928.508928999</v>
      </c>
      <c r="V169" s="32">
        <f t="shared" si="31"/>
        <v>158097737.07773164</v>
      </c>
      <c r="W169" s="34">
        <v>164600359.52000001</v>
      </c>
      <c r="X169" s="33">
        <v>17635795.589156002</v>
      </c>
      <c r="Y169" s="32">
        <f t="shared" si="27"/>
        <v>169009248.52047059</v>
      </c>
      <c r="Z169" s="34">
        <v>181857241.94999999</v>
      </c>
      <c r="AA169" s="33">
        <v>19484751.699963</v>
      </c>
      <c r="AB169" s="32">
        <f t="shared" si="32"/>
        <v>186728363.78754252</v>
      </c>
      <c r="AC169" s="34"/>
      <c r="AD169" s="33"/>
      <c r="AE169" s="32"/>
      <c r="AF169" s="34"/>
      <c r="AG169" s="33"/>
      <c r="AH169" s="32"/>
      <c r="AI169" s="147">
        <f t="shared" si="33"/>
        <v>167898193.03999999</v>
      </c>
      <c r="AJ169" s="30">
        <f t="shared" si="34"/>
        <v>3014.06</v>
      </c>
      <c r="AK169" s="29">
        <f>+$AL$601</f>
        <v>2628.54</v>
      </c>
      <c r="AL169" s="28">
        <f t="shared" si="28"/>
        <v>0</v>
      </c>
      <c r="AM169" s="27">
        <f t="shared" si="29"/>
        <v>0</v>
      </c>
      <c r="AN169" s="79">
        <f t="shared" si="35"/>
        <v>0</v>
      </c>
    </row>
    <row r="170" spans="1:40" ht="15.75" customHeight="1" x14ac:dyDescent="0.25">
      <c r="A170" s="126">
        <v>1</v>
      </c>
      <c r="B170" s="77">
        <v>180</v>
      </c>
      <c r="C170" s="77">
        <v>8</v>
      </c>
      <c r="D170" s="78" t="s">
        <v>598</v>
      </c>
      <c r="E170" s="78" t="s">
        <v>35</v>
      </c>
      <c r="F170" s="124">
        <v>10440</v>
      </c>
      <c r="G170" s="34">
        <v>12</v>
      </c>
      <c r="H170" s="34">
        <v>37012518.859999999</v>
      </c>
      <c r="I170" s="33">
        <v>0</v>
      </c>
      <c r="J170" s="28">
        <v>41454021.123200007</v>
      </c>
      <c r="K170" s="34">
        <v>37510318.219999999</v>
      </c>
      <c r="L170" s="33">
        <v>0</v>
      </c>
      <c r="M170" s="28">
        <v>42011556.406400003</v>
      </c>
      <c r="N170" s="34">
        <v>34979151.270000003</v>
      </c>
      <c r="O170" s="33">
        <v>0</v>
      </c>
      <c r="P170" s="28">
        <v>39176649.422400005</v>
      </c>
      <c r="Q170" s="34">
        <v>44018207.009999998</v>
      </c>
      <c r="R170" s="33">
        <v>0</v>
      </c>
      <c r="S170" s="28">
        <f t="shared" si="30"/>
        <v>49300391.851199999</v>
      </c>
      <c r="T170" s="34">
        <v>36706559.869999997</v>
      </c>
      <c r="U170" s="33">
        <v>0</v>
      </c>
      <c r="V170" s="32">
        <f t="shared" si="31"/>
        <v>41111347.054400004</v>
      </c>
      <c r="W170" s="34">
        <v>42539670.609999999</v>
      </c>
      <c r="X170" s="33">
        <v>0</v>
      </c>
      <c r="Y170" s="32">
        <f t="shared" si="27"/>
        <v>47644431.0832</v>
      </c>
      <c r="Z170" s="34">
        <v>44909802.890000001</v>
      </c>
      <c r="AA170" s="33">
        <v>0</v>
      </c>
      <c r="AB170" s="32">
        <f t="shared" si="32"/>
        <v>50298979.236800008</v>
      </c>
      <c r="AC170" s="34"/>
      <c r="AD170" s="33"/>
      <c r="AE170" s="32"/>
      <c r="AF170" s="34"/>
      <c r="AG170" s="33"/>
      <c r="AH170" s="32"/>
      <c r="AI170" s="147">
        <f t="shared" si="33"/>
        <v>45506359.729999997</v>
      </c>
      <c r="AJ170" s="30">
        <f t="shared" si="34"/>
        <v>4358.8500000000004</v>
      </c>
      <c r="AK170" s="29">
        <f>+$AL$601</f>
        <v>2628.54</v>
      </c>
      <c r="AL170" s="28">
        <f t="shared" si="28"/>
        <v>0</v>
      </c>
      <c r="AM170" s="27">
        <f t="shared" si="29"/>
        <v>0</v>
      </c>
      <c r="AN170" s="79">
        <f t="shared" si="35"/>
        <v>0</v>
      </c>
    </row>
    <row r="171" spans="1:40" ht="15.75" customHeight="1" x14ac:dyDescent="0.25">
      <c r="A171" s="126">
        <v>1</v>
      </c>
      <c r="B171" s="77">
        <v>181</v>
      </c>
      <c r="C171" s="77">
        <v>17</v>
      </c>
      <c r="D171" s="78" t="s">
        <v>598</v>
      </c>
      <c r="E171" s="78" t="s">
        <v>36</v>
      </c>
      <c r="F171" s="124">
        <v>38667</v>
      </c>
      <c r="G171" s="34">
        <v>15</v>
      </c>
      <c r="H171" s="34">
        <v>72415741.590000004</v>
      </c>
      <c r="I171" s="33">
        <v>7681219.9341000002</v>
      </c>
      <c r="J171" s="28">
        <v>74444699.904284999</v>
      </c>
      <c r="K171" s="34">
        <v>73627489.109999999</v>
      </c>
      <c r="L171" s="33">
        <v>7809751.3563999999</v>
      </c>
      <c r="M171" s="28">
        <v>75690398.416639999</v>
      </c>
      <c r="N171" s="34">
        <v>64523773.270000003</v>
      </c>
      <c r="O171" s="33">
        <v>6844147.7999</v>
      </c>
      <c r="P171" s="28">
        <v>66331569.290614992</v>
      </c>
      <c r="Q171" s="34">
        <v>70748754.010000005</v>
      </c>
      <c r="R171" s="33">
        <v>7593279.7364999996</v>
      </c>
      <c r="S171" s="28">
        <f t="shared" si="30"/>
        <v>72628795.414525002</v>
      </c>
      <c r="T171" s="34">
        <v>65702589.670000002</v>
      </c>
      <c r="U171" s="33">
        <v>7070888.6950820005</v>
      </c>
      <c r="V171" s="32">
        <f t="shared" si="31"/>
        <v>67426456.121155694</v>
      </c>
      <c r="W171" s="34">
        <v>80686086.189999998</v>
      </c>
      <c r="X171" s="33">
        <v>8644953.90154</v>
      </c>
      <c r="Y171" s="32">
        <f t="shared" si="27"/>
        <v>82847302.131728992</v>
      </c>
      <c r="Z171" s="34">
        <v>93017725.469999999</v>
      </c>
      <c r="AA171" s="33">
        <v>9966203.3540339991</v>
      </c>
      <c r="AB171" s="32">
        <f t="shared" si="32"/>
        <v>95509250.43336089</v>
      </c>
      <c r="AC171" s="34"/>
      <c r="AD171" s="33"/>
      <c r="AE171" s="32"/>
      <c r="AF171" s="34"/>
      <c r="AG171" s="33"/>
      <c r="AH171" s="32"/>
      <c r="AI171" s="147">
        <f t="shared" si="33"/>
        <v>76948674.680000007</v>
      </c>
      <c r="AJ171" s="30">
        <f t="shared" si="34"/>
        <v>1990.03</v>
      </c>
      <c r="AK171" s="29">
        <f>+$AL$601</f>
        <v>2628.54</v>
      </c>
      <c r="AL171" s="28">
        <f t="shared" si="28"/>
        <v>24689266.169999998</v>
      </c>
      <c r="AM171" s="27">
        <f t="shared" si="29"/>
        <v>1.0605738776548542E-2</v>
      </c>
      <c r="AN171" s="79">
        <f t="shared" si="35"/>
        <v>1.0605738776548501E-2</v>
      </c>
    </row>
    <row r="172" spans="1:40" ht="15.75" customHeight="1" x14ac:dyDescent="0.25">
      <c r="A172" s="126">
        <v>1</v>
      </c>
      <c r="B172" s="77">
        <v>183</v>
      </c>
      <c r="C172" s="77">
        <v>15</v>
      </c>
      <c r="D172" s="78" t="s">
        <v>597</v>
      </c>
      <c r="E172" s="78" t="s">
        <v>274</v>
      </c>
      <c r="F172" s="124">
        <v>417</v>
      </c>
      <c r="G172" s="34">
        <v>10</v>
      </c>
      <c r="H172" s="34">
        <v>174506.49</v>
      </c>
      <c r="I172" s="33">
        <v>17884.799299999999</v>
      </c>
      <c r="J172" s="28">
        <v>172283.85976999998</v>
      </c>
      <c r="K172" s="34">
        <v>133892.31</v>
      </c>
      <c r="L172" s="33">
        <v>15731.652700000001</v>
      </c>
      <c r="M172" s="28">
        <v>129976.72303000001</v>
      </c>
      <c r="N172" s="34">
        <v>206261.1</v>
      </c>
      <c r="O172" s="33">
        <v>9723.7734999999993</v>
      </c>
      <c r="P172" s="28">
        <v>216191.05915000002</v>
      </c>
      <c r="Q172" s="34">
        <v>257459.08</v>
      </c>
      <c r="R172" s="33">
        <v>12386.5113</v>
      </c>
      <c r="S172" s="28">
        <f t="shared" si="30"/>
        <v>269579.82556999999</v>
      </c>
      <c r="T172" s="34">
        <v>251571.68</v>
      </c>
      <c r="U172" s="33">
        <v>12415.348193</v>
      </c>
      <c r="V172" s="32">
        <f t="shared" si="31"/>
        <v>263071.96498769999</v>
      </c>
      <c r="W172" s="34">
        <v>720283.35</v>
      </c>
      <c r="X172" s="33">
        <v>34299.370316</v>
      </c>
      <c r="Y172" s="32">
        <f t="shared" si="27"/>
        <v>754582.37765240006</v>
      </c>
      <c r="Z172" s="34">
        <v>506438.37</v>
      </c>
      <c r="AA172" s="33">
        <v>24116.279729999998</v>
      </c>
      <c r="AB172" s="32">
        <f t="shared" si="32"/>
        <v>530554.29929700005</v>
      </c>
      <c r="AC172" s="34"/>
      <c r="AD172" s="33"/>
      <c r="AE172" s="32"/>
      <c r="AF172" s="34"/>
      <c r="AG172" s="33"/>
      <c r="AH172" s="32"/>
      <c r="AI172" s="147">
        <f t="shared" si="33"/>
        <v>406795.91</v>
      </c>
      <c r="AJ172" s="30">
        <f t="shared" si="34"/>
        <v>975.53</v>
      </c>
      <c r="AK172" s="29">
        <f>+$AL$600</f>
        <v>2144.19</v>
      </c>
      <c r="AL172" s="28">
        <f t="shared" si="28"/>
        <v>487331.22000000003</v>
      </c>
      <c r="AM172" s="27">
        <f t="shared" si="29"/>
        <v>2.0934229399077799E-4</v>
      </c>
      <c r="AN172" s="79">
        <f t="shared" si="35"/>
        <v>2.0934229399077801E-4</v>
      </c>
    </row>
    <row r="173" spans="1:40" ht="15.75" customHeight="1" x14ac:dyDescent="0.25">
      <c r="A173" s="126">
        <v>1</v>
      </c>
      <c r="B173" s="77">
        <v>184</v>
      </c>
      <c r="C173" s="77">
        <v>15</v>
      </c>
      <c r="D173" s="78" t="s">
        <v>597</v>
      </c>
      <c r="E173" s="78" t="s">
        <v>275</v>
      </c>
      <c r="F173" s="124">
        <v>3481</v>
      </c>
      <c r="G173" s="34">
        <v>10</v>
      </c>
      <c r="H173" s="34">
        <v>386888.45</v>
      </c>
      <c r="I173" s="33">
        <v>18221.217100000002</v>
      </c>
      <c r="J173" s="28">
        <v>405533.95619000006</v>
      </c>
      <c r="K173" s="34">
        <v>394381.39</v>
      </c>
      <c r="L173" s="33">
        <v>18579.2709</v>
      </c>
      <c r="M173" s="28">
        <v>413382.33101000002</v>
      </c>
      <c r="N173" s="34">
        <v>286617.17</v>
      </c>
      <c r="O173" s="33">
        <v>8264.6412999999993</v>
      </c>
      <c r="P173" s="28">
        <v>306187.78156999999</v>
      </c>
      <c r="Q173" s="34">
        <v>458976.1</v>
      </c>
      <c r="R173" s="33">
        <v>13894.232900000001</v>
      </c>
      <c r="S173" s="28">
        <f t="shared" si="30"/>
        <v>489590.05381000001</v>
      </c>
      <c r="T173" s="34">
        <v>135060.09</v>
      </c>
      <c r="U173" s="33">
        <v>4532.3173360000001</v>
      </c>
      <c r="V173" s="32">
        <f t="shared" si="31"/>
        <v>143580.54993040001</v>
      </c>
      <c r="W173" s="34">
        <v>363594.94</v>
      </c>
      <c r="X173" s="33">
        <v>10590.260362000001</v>
      </c>
      <c r="Y173" s="32">
        <f t="shared" si="27"/>
        <v>388305.14760179998</v>
      </c>
      <c r="Z173" s="34">
        <v>426939.14</v>
      </c>
      <c r="AA173" s="33">
        <v>12435.226135999999</v>
      </c>
      <c r="AB173" s="32">
        <f t="shared" si="32"/>
        <v>455954.30525040004</v>
      </c>
      <c r="AC173" s="34"/>
      <c r="AD173" s="33"/>
      <c r="AE173" s="32"/>
      <c r="AF173" s="34"/>
      <c r="AG173" s="33"/>
      <c r="AH173" s="32"/>
      <c r="AI173" s="147">
        <f t="shared" si="33"/>
        <v>356723.57</v>
      </c>
      <c r="AJ173" s="30">
        <f t="shared" si="34"/>
        <v>102.48</v>
      </c>
      <c r="AK173" s="29">
        <f>+$AL$600</f>
        <v>2144.19</v>
      </c>
      <c r="AL173" s="28">
        <f t="shared" si="28"/>
        <v>7107192.5099999998</v>
      </c>
      <c r="AM173" s="27">
        <f t="shared" si="29"/>
        <v>3.0530282543307511E-3</v>
      </c>
      <c r="AN173" s="79">
        <f t="shared" si="35"/>
        <v>3.0530282543307502E-3</v>
      </c>
    </row>
    <row r="174" spans="1:40" ht="15.75" customHeight="1" x14ac:dyDescent="0.25">
      <c r="A174" s="126">
        <v>1</v>
      </c>
      <c r="B174" s="77">
        <v>185</v>
      </c>
      <c r="C174" s="77">
        <v>12</v>
      </c>
      <c r="D174" s="78" t="s">
        <v>597</v>
      </c>
      <c r="E174" s="78" t="s">
        <v>276</v>
      </c>
      <c r="F174" s="124">
        <v>2319</v>
      </c>
      <c r="G174" s="34">
        <v>10</v>
      </c>
      <c r="H174" s="34">
        <v>1767668.69</v>
      </c>
      <c r="I174" s="33">
        <v>0</v>
      </c>
      <c r="J174" s="28">
        <v>1944435.5590000001</v>
      </c>
      <c r="K174" s="34">
        <v>1895468.52</v>
      </c>
      <c r="L174" s="33">
        <v>0</v>
      </c>
      <c r="M174" s="28">
        <v>2085015.3720000002</v>
      </c>
      <c r="N174" s="34">
        <v>1416756.93</v>
      </c>
      <c r="O174" s="33">
        <v>0</v>
      </c>
      <c r="P174" s="28">
        <v>1558432.6230000001</v>
      </c>
      <c r="Q174" s="34">
        <v>1787763.5</v>
      </c>
      <c r="R174" s="33">
        <v>0</v>
      </c>
      <c r="S174" s="28">
        <f t="shared" si="30"/>
        <v>1966539.85</v>
      </c>
      <c r="T174" s="34">
        <v>1645655.19</v>
      </c>
      <c r="U174" s="33">
        <v>0</v>
      </c>
      <c r="V174" s="32">
        <f t="shared" si="31"/>
        <v>1810220.709</v>
      </c>
      <c r="W174" s="34">
        <v>2492812.7999999998</v>
      </c>
      <c r="X174" s="33">
        <v>0</v>
      </c>
      <c r="Y174" s="32">
        <f t="shared" si="27"/>
        <v>2742094.08</v>
      </c>
      <c r="Z174" s="34">
        <v>2655716.9</v>
      </c>
      <c r="AA174" s="33">
        <v>0</v>
      </c>
      <c r="AB174" s="32">
        <f t="shared" si="32"/>
        <v>2921288.5900000003</v>
      </c>
      <c r="AC174" s="34"/>
      <c r="AD174" s="33"/>
      <c r="AE174" s="32"/>
      <c r="AF174" s="34"/>
      <c r="AG174" s="33"/>
      <c r="AH174" s="32"/>
      <c r="AI174" s="147">
        <f t="shared" si="33"/>
        <v>2199715.17</v>
      </c>
      <c r="AJ174" s="30">
        <f t="shared" si="34"/>
        <v>948.56</v>
      </c>
      <c r="AK174" s="29">
        <f>+$AL$600</f>
        <v>2144.19</v>
      </c>
      <c r="AL174" s="28">
        <f t="shared" si="28"/>
        <v>2772665.97</v>
      </c>
      <c r="AM174" s="27">
        <f t="shared" si="29"/>
        <v>1.1910508311574325E-3</v>
      </c>
      <c r="AN174" s="79">
        <f t="shared" si="35"/>
        <v>1.1910508311574299E-3</v>
      </c>
    </row>
    <row r="175" spans="1:40" ht="15.75" customHeight="1" x14ac:dyDescent="0.25">
      <c r="A175" s="126">
        <v>1</v>
      </c>
      <c r="B175" s="77">
        <v>186</v>
      </c>
      <c r="C175" s="77">
        <v>8</v>
      </c>
      <c r="D175" s="78" t="s">
        <v>597</v>
      </c>
      <c r="E175" s="78" t="s">
        <v>277</v>
      </c>
      <c r="F175" s="124">
        <v>1975</v>
      </c>
      <c r="G175" s="34">
        <v>10</v>
      </c>
      <c r="H175" s="34">
        <v>4365033.26</v>
      </c>
      <c r="I175" s="33">
        <v>0</v>
      </c>
      <c r="J175" s="28">
        <v>4801536.5860000001</v>
      </c>
      <c r="K175" s="34">
        <v>4382156.9000000004</v>
      </c>
      <c r="L175" s="33">
        <v>0</v>
      </c>
      <c r="M175" s="28">
        <v>4820372.5900000008</v>
      </c>
      <c r="N175" s="34">
        <v>3569646.17</v>
      </c>
      <c r="O175" s="33">
        <v>0</v>
      </c>
      <c r="P175" s="28">
        <v>3926610.787</v>
      </c>
      <c r="Q175" s="34">
        <v>3920309.38</v>
      </c>
      <c r="R175" s="33">
        <v>0</v>
      </c>
      <c r="S175" s="28">
        <f t="shared" si="30"/>
        <v>4312340.318</v>
      </c>
      <c r="T175" s="34">
        <v>4321177.3099999996</v>
      </c>
      <c r="U175" s="33">
        <v>0</v>
      </c>
      <c r="V175" s="32">
        <f t="shared" si="31"/>
        <v>4753295.0410000002</v>
      </c>
      <c r="W175" s="34">
        <v>4105759.24</v>
      </c>
      <c r="X175" s="33">
        <v>0</v>
      </c>
      <c r="Y175" s="32">
        <f t="shared" si="27"/>
        <v>4516335.1640000008</v>
      </c>
      <c r="Z175" s="34">
        <v>4734190.59</v>
      </c>
      <c r="AA175" s="33">
        <v>0</v>
      </c>
      <c r="AB175" s="32">
        <f t="shared" si="32"/>
        <v>5207609.6490000002</v>
      </c>
      <c r="AC175" s="34"/>
      <c r="AD175" s="33"/>
      <c r="AE175" s="32"/>
      <c r="AF175" s="34"/>
      <c r="AG175" s="33"/>
      <c r="AH175" s="32"/>
      <c r="AI175" s="147">
        <f t="shared" si="33"/>
        <v>4543238.1900000004</v>
      </c>
      <c r="AJ175" s="30">
        <f t="shared" si="34"/>
        <v>2300.37</v>
      </c>
      <c r="AK175" s="29">
        <f>+$AL$600</f>
        <v>2144.19</v>
      </c>
      <c r="AL175" s="28">
        <f t="shared" si="28"/>
        <v>0</v>
      </c>
      <c r="AM175" s="27">
        <f t="shared" si="29"/>
        <v>0</v>
      </c>
      <c r="AN175" s="79">
        <f t="shared" si="35"/>
        <v>0</v>
      </c>
    </row>
    <row r="176" spans="1:40" ht="15.75" customHeight="1" x14ac:dyDescent="0.25">
      <c r="A176" s="126">
        <v>1</v>
      </c>
      <c r="B176" s="77">
        <v>187</v>
      </c>
      <c r="C176" s="77">
        <v>2</v>
      </c>
      <c r="D176" s="78" t="s">
        <v>598</v>
      </c>
      <c r="E176" s="78" t="s">
        <v>37</v>
      </c>
      <c r="F176" s="124">
        <v>2915</v>
      </c>
      <c r="G176" s="34">
        <v>12</v>
      </c>
      <c r="H176" s="34">
        <v>6410615.8099999996</v>
      </c>
      <c r="I176" s="33">
        <v>679982.04299999995</v>
      </c>
      <c r="J176" s="28">
        <v>6418309.8190400004</v>
      </c>
      <c r="K176" s="34">
        <v>6625402.4500000002</v>
      </c>
      <c r="L176" s="33">
        <v>702764.65079999994</v>
      </c>
      <c r="M176" s="28">
        <v>6633354.3351040008</v>
      </c>
      <c r="N176" s="34">
        <v>4950719.83</v>
      </c>
      <c r="O176" s="33">
        <v>525131.10380000004</v>
      </c>
      <c r="P176" s="28">
        <v>4956659.3733440014</v>
      </c>
      <c r="Q176" s="34">
        <v>5718470.2199999997</v>
      </c>
      <c r="R176" s="33">
        <v>607882.4</v>
      </c>
      <c r="S176" s="28">
        <f t="shared" si="30"/>
        <v>5723858.3584000003</v>
      </c>
      <c r="T176" s="34">
        <v>5530347.1799999997</v>
      </c>
      <c r="U176" s="33">
        <v>588547.97125099995</v>
      </c>
      <c r="V176" s="32">
        <f t="shared" si="31"/>
        <v>5534815.1137988809</v>
      </c>
      <c r="W176" s="34">
        <v>5893127.6399999997</v>
      </c>
      <c r="X176" s="33">
        <v>631407.95961200004</v>
      </c>
      <c r="Y176" s="32">
        <f t="shared" si="27"/>
        <v>5893126.0420345608</v>
      </c>
      <c r="Z176" s="34">
        <v>6899451.2300000004</v>
      </c>
      <c r="AA176" s="33">
        <v>739228.49436999997</v>
      </c>
      <c r="AB176" s="32">
        <f t="shared" si="32"/>
        <v>6899449.4639056008</v>
      </c>
      <c r="AC176" s="34"/>
      <c r="AD176" s="33"/>
      <c r="AE176" s="32"/>
      <c r="AF176" s="34"/>
      <c r="AG176" s="33"/>
      <c r="AH176" s="32"/>
      <c r="AI176" s="147">
        <f t="shared" si="33"/>
        <v>5801581.6699999999</v>
      </c>
      <c r="AJ176" s="30">
        <f t="shared" si="34"/>
        <v>1990.25</v>
      </c>
      <c r="AK176" s="29">
        <f>+$AL$601</f>
        <v>2628.54</v>
      </c>
      <c r="AL176" s="28">
        <f t="shared" si="28"/>
        <v>1860615.3499999999</v>
      </c>
      <c r="AM176" s="27">
        <f t="shared" si="29"/>
        <v>7.9926232840870368E-4</v>
      </c>
      <c r="AN176" s="79">
        <f t="shared" si="35"/>
        <v>7.99262328408704E-4</v>
      </c>
    </row>
    <row r="177" spans="1:40" ht="15.75" customHeight="1" x14ac:dyDescent="0.25">
      <c r="A177" s="126">
        <v>1</v>
      </c>
      <c r="B177" s="77">
        <v>189</v>
      </c>
      <c r="C177" s="77">
        <v>5</v>
      </c>
      <c r="D177" s="78" t="s">
        <v>597</v>
      </c>
      <c r="E177" s="78" t="s">
        <v>278</v>
      </c>
      <c r="F177" s="124">
        <v>2022</v>
      </c>
      <c r="G177" s="34">
        <v>10</v>
      </c>
      <c r="H177" s="34">
        <v>3031569.52</v>
      </c>
      <c r="I177" s="33">
        <v>196344.04689999999</v>
      </c>
      <c r="J177" s="28">
        <v>3118748.0204100003</v>
      </c>
      <c r="K177" s="34">
        <v>2932558.21</v>
      </c>
      <c r="L177" s="33">
        <v>189931.3885</v>
      </c>
      <c r="M177" s="28">
        <v>3016889.5036500003</v>
      </c>
      <c r="N177" s="34">
        <v>2759758.09</v>
      </c>
      <c r="O177" s="33">
        <v>178740.7409</v>
      </c>
      <c r="P177" s="28">
        <v>2839119.0840099999</v>
      </c>
      <c r="Q177" s="34">
        <v>2696919.56</v>
      </c>
      <c r="R177" s="33">
        <v>175593.26180000001</v>
      </c>
      <c r="S177" s="28">
        <f t="shared" si="30"/>
        <v>2773458.9280200005</v>
      </c>
      <c r="T177" s="34">
        <v>2504930.29</v>
      </c>
      <c r="U177" s="33">
        <v>163561.386168</v>
      </c>
      <c r="V177" s="32">
        <f t="shared" si="31"/>
        <v>2575505.7942152005</v>
      </c>
      <c r="W177" s="34">
        <v>3042144.57</v>
      </c>
      <c r="X177" s="33">
        <v>199019.91757200001</v>
      </c>
      <c r="Y177" s="32">
        <f t="shared" si="27"/>
        <v>3127437.1176708001</v>
      </c>
      <c r="Z177" s="34">
        <v>3783149.92</v>
      </c>
      <c r="AA177" s="33">
        <v>247497.040913</v>
      </c>
      <c r="AB177" s="32">
        <f t="shared" si="32"/>
        <v>3889218.1669957004</v>
      </c>
      <c r="AC177" s="34"/>
      <c r="AD177" s="33"/>
      <c r="AE177" s="32"/>
      <c r="AF177" s="34"/>
      <c r="AG177" s="33"/>
      <c r="AH177" s="32"/>
      <c r="AI177" s="147">
        <f t="shared" si="33"/>
        <v>3040947.82</v>
      </c>
      <c r="AJ177" s="30">
        <f t="shared" si="34"/>
        <v>1503.93</v>
      </c>
      <c r="AK177" s="29">
        <f t="shared" ref="AK177:AK182" si="38">+$AL$600</f>
        <v>2144.19</v>
      </c>
      <c r="AL177" s="28">
        <f t="shared" si="28"/>
        <v>1294605.72</v>
      </c>
      <c r="AM177" s="27">
        <f t="shared" si="29"/>
        <v>5.561222431806909E-4</v>
      </c>
      <c r="AN177" s="79">
        <f t="shared" si="35"/>
        <v>5.5612224318069101E-4</v>
      </c>
    </row>
    <row r="178" spans="1:40" ht="15.75" customHeight="1" x14ac:dyDescent="0.25">
      <c r="A178" s="126">
        <v>1</v>
      </c>
      <c r="B178" s="77">
        <v>190</v>
      </c>
      <c r="C178" s="77">
        <v>1</v>
      </c>
      <c r="D178" s="78" t="s">
        <v>597</v>
      </c>
      <c r="E178" s="78" t="s">
        <v>279</v>
      </c>
      <c r="F178" s="124">
        <v>5231</v>
      </c>
      <c r="G178" s="34">
        <v>10</v>
      </c>
      <c r="H178" s="34">
        <v>11209805.59</v>
      </c>
      <c r="I178" s="33">
        <v>1008883.6246</v>
      </c>
      <c r="J178" s="28">
        <v>11221014.161939999</v>
      </c>
      <c r="K178" s="34">
        <v>12552579.42</v>
      </c>
      <c r="L178" s="33">
        <v>1129733.2519</v>
      </c>
      <c r="M178" s="28">
        <v>12565130.784910001</v>
      </c>
      <c r="N178" s="34">
        <v>10853438.859999999</v>
      </c>
      <c r="O178" s="33">
        <v>976809.12320000003</v>
      </c>
      <c r="P178" s="28">
        <v>10864292.710480001</v>
      </c>
      <c r="Q178" s="34">
        <v>13251033.029999999</v>
      </c>
      <c r="R178" s="33">
        <v>1199147.5666</v>
      </c>
      <c r="S178" s="28">
        <f t="shared" si="30"/>
        <v>13257074.009740001</v>
      </c>
      <c r="T178" s="34">
        <v>11506487.710000001</v>
      </c>
      <c r="U178" s="33">
        <v>1042946.814195</v>
      </c>
      <c r="V178" s="32">
        <f t="shared" si="31"/>
        <v>11509894.985385502</v>
      </c>
      <c r="W178" s="34">
        <v>14005677.27</v>
      </c>
      <c r="X178" s="33">
        <v>1273243.506755</v>
      </c>
      <c r="Y178" s="32">
        <f t="shared" si="27"/>
        <v>14005677.1395695</v>
      </c>
      <c r="Z178" s="34">
        <v>17427501.73</v>
      </c>
      <c r="AA178" s="33">
        <v>1584318.3499660001</v>
      </c>
      <c r="AB178" s="32">
        <f t="shared" si="32"/>
        <v>17427501.7180374</v>
      </c>
      <c r="AC178" s="34"/>
      <c r="AD178" s="33"/>
      <c r="AE178" s="32"/>
      <c r="AF178" s="34"/>
      <c r="AG178" s="33"/>
      <c r="AH178" s="32"/>
      <c r="AI178" s="147">
        <f t="shared" si="33"/>
        <v>13412888.109999999</v>
      </c>
      <c r="AJ178" s="30">
        <f t="shared" si="34"/>
        <v>2564.12</v>
      </c>
      <c r="AK178" s="29">
        <f t="shared" si="38"/>
        <v>2144.19</v>
      </c>
      <c r="AL178" s="28">
        <f t="shared" si="28"/>
        <v>0</v>
      </c>
      <c r="AM178" s="27">
        <f t="shared" si="29"/>
        <v>0</v>
      </c>
      <c r="AN178" s="79">
        <f t="shared" si="35"/>
        <v>0</v>
      </c>
    </row>
    <row r="179" spans="1:40" ht="15.75" customHeight="1" x14ac:dyDescent="0.25">
      <c r="A179" s="126">
        <v>1</v>
      </c>
      <c r="B179" s="77">
        <v>192</v>
      </c>
      <c r="C179" s="77">
        <v>17</v>
      </c>
      <c r="D179" s="78" t="s">
        <v>597</v>
      </c>
      <c r="E179" s="78" t="s">
        <v>280</v>
      </c>
      <c r="F179" s="124">
        <v>4801</v>
      </c>
      <c r="G179" s="34">
        <v>10</v>
      </c>
      <c r="H179" s="34">
        <v>5571710.1500000004</v>
      </c>
      <c r="I179" s="33">
        <v>0</v>
      </c>
      <c r="J179" s="28">
        <v>6128881.165000001</v>
      </c>
      <c r="K179" s="34">
        <v>7221014.0199999996</v>
      </c>
      <c r="L179" s="33">
        <v>85364.797000000006</v>
      </c>
      <c r="M179" s="28">
        <v>7849214.1453</v>
      </c>
      <c r="N179" s="34">
        <v>7131484.8099999996</v>
      </c>
      <c r="O179" s="33">
        <v>641833.59820000001</v>
      </c>
      <c r="P179" s="28">
        <v>7138616.3329800004</v>
      </c>
      <c r="Q179" s="34">
        <v>7790619.8499999996</v>
      </c>
      <c r="R179" s="33">
        <v>704744.8726</v>
      </c>
      <c r="S179" s="28">
        <f t="shared" si="30"/>
        <v>7794462.4751399998</v>
      </c>
      <c r="T179" s="34">
        <v>7382941.1699999999</v>
      </c>
      <c r="U179" s="33">
        <v>669603.79365699994</v>
      </c>
      <c r="V179" s="32">
        <f t="shared" si="31"/>
        <v>7384671.1139773</v>
      </c>
      <c r="W179" s="34">
        <v>8926531.3900000006</v>
      </c>
      <c r="X179" s="33">
        <v>811503.09849600005</v>
      </c>
      <c r="Y179" s="32">
        <f t="shared" si="27"/>
        <v>8926531.1206544004</v>
      </c>
      <c r="Z179" s="34">
        <v>11245708.73</v>
      </c>
      <c r="AA179" s="33">
        <v>1022337.33909</v>
      </c>
      <c r="AB179" s="32">
        <f t="shared" si="32"/>
        <v>11245708.530001</v>
      </c>
      <c r="AC179" s="34"/>
      <c r="AD179" s="33"/>
      <c r="AE179" s="32"/>
      <c r="AF179" s="34"/>
      <c r="AG179" s="33"/>
      <c r="AH179" s="32"/>
      <c r="AI179" s="147">
        <f t="shared" si="33"/>
        <v>8497997.9100000001</v>
      </c>
      <c r="AJ179" s="30">
        <f t="shared" si="34"/>
        <v>1770.05</v>
      </c>
      <c r="AK179" s="29">
        <f t="shared" si="38"/>
        <v>2144.19</v>
      </c>
      <c r="AL179" s="28">
        <f t="shared" si="28"/>
        <v>1796246.1400000006</v>
      </c>
      <c r="AM179" s="27">
        <f t="shared" si="29"/>
        <v>7.7161132323859784E-4</v>
      </c>
      <c r="AN179" s="79">
        <f t="shared" si="35"/>
        <v>7.7161132323859795E-4</v>
      </c>
    </row>
    <row r="180" spans="1:40" ht="15.75" customHeight="1" x14ac:dyDescent="0.25">
      <c r="A180" s="126">
        <v>1</v>
      </c>
      <c r="B180" s="77">
        <v>193</v>
      </c>
      <c r="C180" s="77">
        <v>1</v>
      </c>
      <c r="D180" s="78" t="s">
        <v>597</v>
      </c>
      <c r="E180" s="78" t="s">
        <v>281</v>
      </c>
      <c r="F180" s="124">
        <v>6091</v>
      </c>
      <c r="G180" s="34">
        <v>10</v>
      </c>
      <c r="H180" s="34">
        <v>9462896.8000000007</v>
      </c>
      <c r="I180" s="33">
        <v>183691.76699999999</v>
      </c>
      <c r="J180" s="28">
        <v>10207125.5363</v>
      </c>
      <c r="K180" s="34">
        <v>9761395.8599999994</v>
      </c>
      <c r="L180" s="33">
        <v>189486.15719999999</v>
      </c>
      <c r="M180" s="28">
        <v>10529100.673080001</v>
      </c>
      <c r="N180" s="34">
        <v>8343618.5099999998</v>
      </c>
      <c r="O180" s="33">
        <v>161964.2403</v>
      </c>
      <c r="P180" s="28">
        <v>8999819.6966700014</v>
      </c>
      <c r="Q180" s="34">
        <v>9235278.1999999993</v>
      </c>
      <c r="R180" s="33">
        <v>180205.97959999999</v>
      </c>
      <c r="S180" s="28">
        <f t="shared" si="30"/>
        <v>9960579.4424400013</v>
      </c>
      <c r="T180" s="34">
        <v>8053674.8799999999</v>
      </c>
      <c r="U180" s="33">
        <v>157398.27488000001</v>
      </c>
      <c r="V180" s="32">
        <f t="shared" si="31"/>
        <v>8685904.2656319998</v>
      </c>
      <c r="W180" s="34">
        <v>9662986.2699999996</v>
      </c>
      <c r="X180" s="33">
        <v>189470.03299499999</v>
      </c>
      <c r="Y180" s="32">
        <f t="shared" si="27"/>
        <v>10420867.8607055</v>
      </c>
      <c r="Z180" s="34">
        <v>11935209.42</v>
      </c>
      <c r="AA180" s="33">
        <v>234023.32969399999</v>
      </c>
      <c r="AB180" s="32">
        <f t="shared" si="32"/>
        <v>12871304.699336601</v>
      </c>
      <c r="AC180" s="34"/>
      <c r="AD180" s="33"/>
      <c r="AE180" s="32"/>
      <c r="AF180" s="34"/>
      <c r="AG180" s="33"/>
      <c r="AH180" s="32"/>
      <c r="AI180" s="147">
        <f t="shared" si="33"/>
        <v>10187695.189999999</v>
      </c>
      <c r="AJ180" s="30">
        <f t="shared" si="34"/>
        <v>1672.58</v>
      </c>
      <c r="AK180" s="29">
        <f t="shared" si="38"/>
        <v>2144.19</v>
      </c>
      <c r="AL180" s="28">
        <f t="shared" si="28"/>
        <v>2872576.5100000007</v>
      </c>
      <c r="AM180" s="27">
        <f t="shared" si="29"/>
        <v>1.2339692832883211E-3</v>
      </c>
      <c r="AN180" s="79">
        <f t="shared" si="35"/>
        <v>1.23396928328832E-3</v>
      </c>
    </row>
    <row r="181" spans="1:40" ht="15.75" customHeight="1" x14ac:dyDescent="0.25">
      <c r="A181" s="126">
        <v>1</v>
      </c>
      <c r="B181" s="77">
        <v>194</v>
      </c>
      <c r="C181" s="77">
        <v>6</v>
      </c>
      <c r="D181" s="78" t="s">
        <v>597</v>
      </c>
      <c r="E181" s="78" t="s">
        <v>282</v>
      </c>
      <c r="F181" s="124">
        <v>3306</v>
      </c>
      <c r="G181" s="34">
        <v>10</v>
      </c>
      <c r="H181" s="34">
        <v>1777553.8</v>
      </c>
      <c r="I181" s="33">
        <v>0</v>
      </c>
      <c r="J181" s="28">
        <v>1955309.1800000002</v>
      </c>
      <c r="K181" s="34">
        <v>1607010.22</v>
      </c>
      <c r="L181" s="33">
        <v>36668.471299999997</v>
      </c>
      <c r="M181" s="28">
        <v>1727375.9235700001</v>
      </c>
      <c r="N181" s="34">
        <v>1033853.99</v>
      </c>
      <c r="O181" s="33">
        <v>48738.536899999999</v>
      </c>
      <c r="P181" s="28">
        <v>1083626.9984100002</v>
      </c>
      <c r="Q181" s="34">
        <v>1321921.3999999999</v>
      </c>
      <c r="R181" s="33">
        <v>64975.980600000003</v>
      </c>
      <c r="S181" s="28">
        <f t="shared" si="30"/>
        <v>1382639.9613400002</v>
      </c>
      <c r="T181" s="34">
        <v>1154771.77</v>
      </c>
      <c r="U181" s="33">
        <v>58559.946149000003</v>
      </c>
      <c r="V181" s="32">
        <f t="shared" si="31"/>
        <v>1205833.0062361001</v>
      </c>
      <c r="W181" s="34">
        <v>2111928.6800000002</v>
      </c>
      <c r="X181" s="33">
        <v>99443.25</v>
      </c>
      <c r="Y181" s="32">
        <f t="shared" si="27"/>
        <v>2213733.9730000002</v>
      </c>
      <c r="Z181" s="34">
        <v>2661491.89</v>
      </c>
      <c r="AA181" s="33">
        <v>125613.10949</v>
      </c>
      <c r="AB181" s="32">
        <f t="shared" si="32"/>
        <v>2789466.6585610001</v>
      </c>
      <c r="AC181" s="34"/>
      <c r="AD181" s="33"/>
      <c r="AE181" s="32"/>
      <c r="AF181" s="34"/>
      <c r="AG181" s="33"/>
      <c r="AH181" s="32"/>
      <c r="AI181" s="147">
        <f t="shared" si="33"/>
        <v>1735060.12</v>
      </c>
      <c r="AJ181" s="30">
        <f t="shared" si="34"/>
        <v>524.82000000000005</v>
      </c>
      <c r="AK181" s="29">
        <f t="shared" si="38"/>
        <v>2144.19</v>
      </c>
      <c r="AL181" s="28">
        <f t="shared" si="28"/>
        <v>5353637.22</v>
      </c>
      <c r="AM181" s="27">
        <f t="shared" si="29"/>
        <v>2.2997555888769269E-3</v>
      </c>
      <c r="AN181" s="79">
        <f t="shared" si="35"/>
        <v>2.29975558887693E-3</v>
      </c>
    </row>
    <row r="182" spans="1:40" ht="15.75" customHeight="1" x14ac:dyDescent="0.25">
      <c r="A182" s="126">
        <v>1</v>
      </c>
      <c r="B182" s="77">
        <v>195</v>
      </c>
      <c r="C182" s="77">
        <v>14</v>
      </c>
      <c r="D182" s="78" t="s">
        <v>597</v>
      </c>
      <c r="E182" s="78" t="s">
        <v>283</v>
      </c>
      <c r="F182" s="124">
        <v>4614</v>
      </c>
      <c r="G182" s="34">
        <v>10</v>
      </c>
      <c r="H182" s="34">
        <v>2694418</v>
      </c>
      <c r="I182" s="33">
        <v>260798.7542</v>
      </c>
      <c r="J182" s="28">
        <v>2676981.1703800005</v>
      </c>
      <c r="K182" s="34">
        <v>2191202.19</v>
      </c>
      <c r="L182" s="33">
        <v>241010.95699999999</v>
      </c>
      <c r="M182" s="28">
        <v>2145210.3563000001</v>
      </c>
      <c r="N182" s="34">
        <v>2613469.67</v>
      </c>
      <c r="O182" s="33">
        <v>123205.5472</v>
      </c>
      <c r="P182" s="28">
        <v>2739290.5350800003</v>
      </c>
      <c r="Q182" s="34">
        <v>3319910.84</v>
      </c>
      <c r="R182" s="33">
        <v>157058.32449999999</v>
      </c>
      <c r="S182" s="28">
        <f t="shared" si="30"/>
        <v>3479137.7670499999</v>
      </c>
      <c r="T182" s="34">
        <v>2809242.57</v>
      </c>
      <c r="U182" s="33">
        <v>133023.885002</v>
      </c>
      <c r="V182" s="32">
        <f t="shared" si="31"/>
        <v>2943840.5534978001</v>
      </c>
      <c r="W182" s="34">
        <v>3835814.11</v>
      </c>
      <c r="X182" s="33">
        <v>182657.766573</v>
      </c>
      <c r="Y182" s="32">
        <f t="shared" si="27"/>
        <v>4018471.9777696999</v>
      </c>
      <c r="Z182" s="34">
        <v>3878395.15</v>
      </c>
      <c r="AA182" s="33">
        <v>184685.39454499999</v>
      </c>
      <c r="AB182" s="32">
        <f t="shared" si="32"/>
        <v>4063080.7310005003</v>
      </c>
      <c r="AC182" s="34"/>
      <c r="AD182" s="33"/>
      <c r="AE182" s="32"/>
      <c r="AF182" s="34"/>
      <c r="AG182" s="33"/>
      <c r="AH182" s="32"/>
      <c r="AI182" s="147">
        <f t="shared" si="33"/>
        <v>3448764.31</v>
      </c>
      <c r="AJ182" s="30">
        <f t="shared" si="34"/>
        <v>747.46</v>
      </c>
      <c r="AK182" s="29">
        <f t="shared" si="38"/>
        <v>2144.19</v>
      </c>
      <c r="AL182" s="28">
        <f t="shared" si="28"/>
        <v>6444512.2199999997</v>
      </c>
      <c r="AM182" s="27">
        <f t="shared" si="29"/>
        <v>2.7683614683795574E-3</v>
      </c>
      <c r="AN182" s="79">
        <f t="shared" si="35"/>
        <v>2.76836146837956E-3</v>
      </c>
    </row>
    <row r="183" spans="1:40" ht="15.75" customHeight="1" x14ac:dyDescent="0.25">
      <c r="A183" s="126">
        <v>1</v>
      </c>
      <c r="B183" s="77">
        <v>196</v>
      </c>
      <c r="C183" s="77">
        <v>15</v>
      </c>
      <c r="D183" s="78" t="s">
        <v>598</v>
      </c>
      <c r="E183" s="78" t="s">
        <v>38</v>
      </c>
      <c r="F183" s="124">
        <v>15407</v>
      </c>
      <c r="G183" s="34">
        <v>12</v>
      </c>
      <c r="H183" s="34">
        <v>11209319.66</v>
      </c>
      <c r="I183" s="33">
        <v>1708993.077</v>
      </c>
      <c r="J183" s="28">
        <v>10640365.772960002</v>
      </c>
      <c r="K183" s="34">
        <v>10620784.27</v>
      </c>
      <c r="L183" s="33">
        <v>1676294.9539999999</v>
      </c>
      <c r="M183" s="28">
        <v>10017828.033920001</v>
      </c>
      <c r="N183" s="34">
        <v>10374243.869999999</v>
      </c>
      <c r="O183" s="33">
        <v>933683.9449</v>
      </c>
      <c r="P183" s="28">
        <v>10573427.116111999</v>
      </c>
      <c r="Q183" s="34">
        <v>12451999.939999999</v>
      </c>
      <c r="R183" s="33">
        <v>1129409.037</v>
      </c>
      <c r="S183" s="28">
        <f t="shared" si="30"/>
        <v>12681301.81136</v>
      </c>
      <c r="T183" s="34">
        <v>10543965.73</v>
      </c>
      <c r="U183" s="33">
        <v>959292.63488699996</v>
      </c>
      <c r="V183" s="32">
        <f t="shared" si="31"/>
        <v>10734833.866526561</v>
      </c>
      <c r="W183" s="34">
        <v>15267951.85</v>
      </c>
      <c r="X183" s="33">
        <v>1387996.4707899999</v>
      </c>
      <c r="Y183" s="32">
        <f t="shared" si="27"/>
        <v>15545550.0247152</v>
      </c>
      <c r="Z183" s="34">
        <v>18403579.039999999</v>
      </c>
      <c r="AA183" s="33">
        <v>1673053.5282620001</v>
      </c>
      <c r="AB183" s="32">
        <f t="shared" si="32"/>
        <v>18738188.573146559</v>
      </c>
      <c r="AC183" s="34"/>
      <c r="AD183" s="33"/>
      <c r="AE183" s="32"/>
      <c r="AF183" s="34"/>
      <c r="AG183" s="33"/>
      <c r="AH183" s="32"/>
      <c r="AI183" s="147">
        <f t="shared" si="33"/>
        <v>13654660.279999999</v>
      </c>
      <c r="AJ183" s="30">
        <f t="shared" si="34"/>
        <v>886.26</v>
      </c>
      <c r="AK183" s="29">
        <f>+$AL$601</f>
        <v>2628.54</v>
      </c>
      <c r="AL183" s="28">
        <f t="shared" si="28"/>
        <v>26843307.960000001</v>
      </c>
      <c r="AM183" s="27">
        <f t="shared" si="29"/>
        <v>1.1531047952657969E-2</v>
      </c>
      <c r="AN183" s="79">
        <f t="shared" si="35"/>
        <v>1.1531047952658E-2</v>
      </c>
    </row>
    <row r="184" spans="1:40" ht="15.75" customHeight="1" x14ac:dyDescent="0.25">
      <c r="A184" s="126">
        <v>1</v>
      </c>
      <c r="B184" s="77">
        <v>197</v>
      </c>
      <c r="C184" s="77">
        <v>17</v>
      </c>
      <c r="D184" s="78" t="s">
        <v>598</v>
      </c>
      <c r="E184" s="78" t="s">
        <v>39</v>
      </c>
      <c r="F184" s="124">
        <v>1526</v>
      </c>
      <c r="G184" s="34">
        <v>12</v>
      </c>
      <c r="H184" s="34">
        <v>2336691</v>
      </c>
      <c r="I184" s="33">
        <v>0</v>
      </c>
      <c r="J184" s="28">
        <v>2617093.9200000004</v>
      </c>
      <c r="K184" s="34">
        <v>2532059.7400000002</v>
      </c>
      <c r="L184" s="33">
        <v>0</v>
      </c>
      <c r="M184" s="28">
        <v>2835906.9088000003</v>
      </c>
      <c r="N184" s="34">
        <v>2600321.83</v>
      </c>
      <c r="O184" s="33">
        <v>122586.9605</v>
      </c>
      <c r="P184" s="28">
        <v>2775063.0538400002</v>
      </c>
      <c r="Q184" s="34">
        <v>2725685.02</v>
      </c>
      <c r="R184" s="33">
        <v>130436.2065</v>
      </c>
      <c r="S184" s="28">
        <f t="shared" si="30"/>
        <v>2906678.6711200005</v>
      </c>
      <c r="T184" s="34">
        <v>2447472.87</v>
      </c>
      <c r="U184" s="33">
        <v>117610.90700399999</v>
      </c>
      <c r="V184" s="32">
        <f t="shared" si="31"/>
        <v>2609445.39855552</v>
      </c>
      <c r="W184" s="34">
        <v>2943948.65</v>
      </c>
      <c r="X184" s="33">
        <v>140188.07981200001</v>
      </c>
      <c r="Y184" s="32">
        <f t="shared" si="27"/>
        <v>3140211.8386105602</v>
      </c>
      <c r="Z184" s="34">
        <v>3569404.32</v>
      </c>
      <c r="AA184" s="33">
        <v>169971.63541300001</v>
      </c>
      <c r="AB184" s="32">
        <f t="shared" si="32"/>
        <v>3807364.6067374405</v>
      </c>
      <c r="AC184" s="34"/>
      <c r="AD184" s="33"/>
      <c r="AE184" s="32"/>
      <c r="AF184" s="34"/>
      <c r="AG184" s="33"/>
      <c r="AH184" s="32"/>
      <c r="AI184" s="147">
        <f t="shared" si="33"/>
        <v>3047752.71</v>
      </c>
      <c r="AJ184" s="30">
        <f t="shared" si="34"/>
        <v>1997.22</v>
      </c>
      <c r="AK184" s="29">
        <f>+$AL$601</f>
        <v>2628.54</v>
      </c>
      <c r="AL184" s="28">
        <f t="shared" si="28"/>
        <v>963394.32</v>
      </c>
      <c r="AM184" s="27">
        <f t="shared" si="29"/>
        <v>4.1384415504199711E-4</v>
      </c>
      <c r="AN184" s="79">
        <f t="shared" si="35"/>
        <v>4.13844155041997E-4</v>
      </c>
    </row>
    <row r="185" spans="1:40" ht="15.75" customHeight="1" x14ac:dyDescent="0.25">
      <c r="A185" s="126">
        <v>1</v>
      </c>
      <c r="B185" s="77">
        <v>198</v>
      </c>
      <c r="C185" s="77">
        <v>19</v>
      </c>
      <c r="D185" s="78" t="s">
        <v>597</v>
      </c>
      <c r="E185" s="78" t="s">
        <v>285</v>
      </c>
      <c r="F185" s="124">
        <v>8577</v>
      </c>
      <c r="G185" s="34">
        <v>10</v>
      </c>
      <c r="H185" s="34">
        <v>23498566.649999999</v>
      </c>
      <c r="I185" s="33">
        <v>2402462.3459000001</v>
      </c>
      <c r="J185" s="28">
        <v>23205714.734510001</v>
      </c>
      <c r="K185" s="34">
        <v>25983094.350000001</v>
      </c>
      <c r="L185" s="33">
        <v>2555261.0863000001</v>
      </c>
      <c r="M185" s="28">
        <v>25770616.590070002</v>
      </c>
      <c r="N185" s="34">
        <v>30563347.530000001</v>
      </c>
      <c r="O185" s="33">
        <v>2750701.6016000002</v>
      </c>
      <c r="P185" s="28">
        <v>30593910.521240003</v>
      </c>
      <c r="Q185" s="34">
        <v>33523714.02</v>
      </c>
      <c r="R185" s="33">
        <v>3035351.6809999999</v>
      </c>
      <c r="S185" s="28">
        <f t="shared" si="30"/>
        <v>33537198.572900005</v>
      </c>
      <c r="T185" s="34">
        <v>31081069.469999999</v>
      </c>
      <c r="U185" s="33">
        <v>2816317.6062770002</v>
      </c>
      <c r="V185" s="32">
        <f t="shared" si="31"/>
        <v>31091227.050095301</v>
      </c>
      <c r="W185" s="34">
        <v>38084514.369999997</v>
      </c>
      <c r="X185" s="33">
        <v>3462229.8491659998</v>
      </c>
      <c r="Y185" s="32">
        <f t="shared" si="27"/>
        <v>38084512.9729174</v>
      </c>
      <c r="Z185" s="34">
        <v>41235732.310000002</v>
      </c>
      <c r="AA185" s="33">
        <v>3748704.3186050002</v>
      </c>
      <c r="AB185" s="32">
        <f t="shared" si="32"/>
        <v>41235730.790534511</v>
      </c>
      <c r="AC185" s="34"/>
      <c r="AD185" s="33"/>
      <c r="AE185" s="32"/>
      <c r="AF185" s="34"/>
      <c r="AG185" s="33"/>
      <c r="AH185" s="32"/>
      <c r="AI185" s="147">
        <f t="shared" si="33"/>
        <v>34908515.979999997</v>
      </c>
      <c r="AJ185" s="30">
        <f t="shared" si="34"/>
        <v>4070.01</v>
      </c>
      <c r="AK185" s="29">
        <f>+$AL$600</f>
        <v>2144.19</v>
      </c>
      <c r="AL185" s="28">
        <f t="shared" si="28"/>
        <v>0</v>
      </c>
      <c r="AM185" s="27">
        <f t="shared" si="29"/>
        <v>0</v>
      </c>
      <c r="AN185" s="79">
        <f t="shared" si="35"/>
        <v>0</v>
      </c>
    </row>
    <row r="186" spans="1:40" ht="15.75" customHeight="1" x14ac:dyDescent="0.25">
      <c r="A186" s="126">
        <v>1</v>
      </c>
      <c r="B186" s="77">
        <v>199</v>
      </c>
      <c r="C186" s="77">
        <v>7</v>
      </c>
      <c r="D186" s="78" t="s">
        <v>597</v>
      </c>
      <c r="E186" s="78" t="s">
        <v>286</v>
      </c>
      <c r="F186" s="124">
        <v>2360</v>
      </c>
      <c r="G186" s="34">
        <v>10</v>
      </c>
      <c r="H186" s="34">
        <v>1177574.3400000001</v>
      </c>
      <c r="I186" s="33">
        <v>55514.372600000002</v>
      </c>
      <c r="J186" s="28">
        <v>1234265.9641400001</v>
      </c>
      <c r="K186" s="34">
        <v>1311063.32</v>
      </c>
      <c r="L186" s="33">
        <v>61807.4</v>
      </c>
      <c r="M186" s="28">
        <v>1374181.5120000003</v>
      </c>
      <c r="N186" s="34">
        <v>887373.29</v>
      </c>
      <c r="O186" s="33">
        <v>42335.1152</v>
      </c>
      <c r="P186" s="28">
        <v>929541.99228000012</v>
      </c>
      <c r="Q186" s="34">
        <v>1090540.1200000001</v>
      </c>
      <c r="R186" s="33">
        <v>53933.222300000001</v>
      </c>
      <c r="S186" s="28">
        <f t="shared" si="30"/>
        <v>1140267.5874700001</v>
      </c>
      <c r="T186" s="34">
        <v>1129006.06</v>
      </c>
      <c r="U186" s="33">
        <v>55672.514987000002</v>
      </c>
      <c r="V186" s="32">
        <f t="shared" si="31"/>
        <v>1180666.8995143001</v>
      </c>
      <c r="W186" s="34">
        <v>1146611.76</v>
      </c>
      <c r="X186" s="33">
        <v>46931.961302000003</v>
      </c>
      <c r="Y186" s="32">
        <f t="shared" si="27"/>
        <v>1209647.7785678001</v>
      </c>
      <c r="Z186" s="34">
        <v>1720777.09</v>
      </c>
      <c r="AA186" s="33">
        <v>81942.471753999998</v>
      </c>
      <c r="AB186" s="32">
        <f t="shared" si="32"/>
        <v>1802718.0800706001</v>
      </c>
      <c r="AC186" s="34"/>
      <c r="AD186" s="33"/>
      <c r="AE186" s="32"/>
      <c r="AF186" s="34"/>
      <c r="AG186" s="33"/>
      <c r="AH186" s="32"/>
      <c r="AI186" s="147">
        <f t="shared" si="33"/>
        <v>1252568.47</v>
      </c>
      <c r="AJ186" s="30">
        <f t="shared" si="34"/>
        <v>530.75</v>
      </c>
      <c r="AK186" s="29">
        <f>+$AL$600</f>
        <v>2144.19</v>
      </c>
      <c r="AL186" s="28">
        <f t="shared" si="28"/>
        <v>3807718.4</v>
      </c>
      <c r="AM186" s="27">
        <f t="shared" si="29"/>
        <v>1.6356770754947624E-3</v>
      </c>
      <c r="AN186" s="79">
        <f t="shared" si="35"/>
        <v>1.6356770754947601E-3</v>
      </c>
    </row>
    <row r="187" spans="1:40" ht="15.75" customHeight="1" x14ac:dyDescent="0.25">
      <c r="A187" s="126">
        <v>1</v>
      </c>
      <c r="B187" s="77">
        <v>200</v>
      </c>
      <c r="C187" s="77">
        <v>2</v>
      </c>
      <c r="D187" s="78" t="s">
        <v>597</v>
      </c>
      <c r="E187" s="78" t="s">
        <v>287</v>
      </c>
      <c r="F187" s="124">
        <v>3790</v>
      </c>
      <c r="G187" s="34">
        <v>10</v>
      </c>
      <c r="H187" s="34">
        <v>6781531.5499999998</v>
      </c>
      <c r="I187" s="33">
        <v>319700.86099999998</v>
      </c>
      <c r="J187" s="28">
        <v>7108013.7579000005</v>
      </c>
      <c r="K187" s="34">
        <v>7095572.4199999999</v>
      </c>
      <c r="L187" s="33">
        <v>334505.61780000001</v>
      </c>
      <c r="M187" s="28">
        <v>7437173.4824200002</v>
      </c>
      <c r="N187" s="34">
        <v>7143912.6699999999</v>
      </c>
      <c r="O187" s="33">
        <v>642952.67180000001</v>
      </c>
      <c r="P187" s="28">
        <v>7151055.9980200008</v>
      </c>
      <c r="Q187" s="34">
        <v>6815965.1399999997</v>
      </c>
      <c r="R187" s="33">
        <v>615677.67599999998</v>
      </c>
      <c r="S187" s="28">
        <f t="shared" si="30"/>
        <v>6820316.2104000002</v>
      </c>
      <c r="T187" s="34">
        <v>6088329.6699999999</v>
      </c>
      <c r="U187" s="33">
        <v>550963.04277399997</v>
      </c>
      <c r="V187" s="32">
        <f t="shared" si="31"/>
        <v>6091103.2899486003</v>
      </c>
      <c r="W187" s="34">
        <f>7731042.95+259101.44</f>
        <v>7990144.3900000006</v>
      </c>
      <c r="X187" s="33">
        <v>702821.19580800005</v>
      </c>
      <c r="Y187" s="32">
        <f t="shared" si="27"/>
        <v>8016055.5136112012</v>
      </c>
      <c r="Z187" s="34">
        <v>10043639.52</v>
      </c>
      <c r="AA187" s="33">
        <v>913056.80470500002</v>
      </c>
      <c r="AB187" s="32">
        <f t="shared" si="32"/>
        <v>10043640.986824501</v>
      </c>
      <c r="AC187" s="34"/>
      <c r="AD187" s="33"/>
      <c r="AE187" s="32"/>
      <c r="AF187" s="34"/>
      <c r="AG187" s="33"/>
      <c r="AH187" s="32"/>
      <c r="AI187" s="147">
        <f t="shared" si="33"/>
        <v>7624434.4000000004</v>
      </c>
      <c r="AJ187" s="30">
        <f t="shared" si="34"/>
        <v>2011.72</v>
      </c>
      <c r="AK187" s="29">
        <f>+$AL$600</f>
        <v>2144.19</v>
      </c>
      <c r="AL187" s="28">
        <f t="shared" si="28"/>
        <v>502061.3000000001</v>
      </c>
      <c r="AM187" s="27">
        <f t="shared" si="29"/>
        <v>2.1566987698016187E-4</v>
      </c>
      <c r="AN187" s="79">
        <f t="shared" si="35"/>
        <v>2.15669876980162E-4</v>
      </c>
    </row>
    <row r="188" spans="1:40" ht="15.75" customHeight="1" x14ac:dyDescent="0.25">
      <c r="A188" s="126">
        <v>1</v>
      </c>
      <c r="B188" s="77">
        <v>201</v>
      </c>
      <c r="C188" s="77">
        <v>6</v>
      </c>
      <c r="D188" s="78" t="s">
        <v>598</v>
      </c>
      <c r="E188" s="78" t="s">
        <v>40</v>
      </c>
      <c r="F188" s="124">
        <v>30854</v>
      </c>
      <c r="G188" s="34">
        <v>15</v>
      </c>
      <c r="H188" s="34">
        <v>97956722.370000005</v>
      </c>
      <c r="I188" s="33">
        <v>0</v>
      </c>
      <c r="J188" s="28">
        <v>112650230.7255</v>
      </c>
      <c r="K188" s="34">
        <v>97433822.099999994</v>
      </c>
      <c r="L188" s="33">
        <v>0</v>
      </c>
      <c r="M188" s="28">
        <v>112048895.41499999</v>
      </c>
      <c r="N188" s="34">
        <v>84986689.060000002</v>
      </c>
      <c r="O188" s="33">
        <v>0</v>
      </c>
      <c r="P188" s="28">
        <v>97734692.419</v>
      </c>
      <c r="Q188" s="34">
        <v>89570735.799999997</v>
      </c>
      <c r="R188" s="33">
        <v>0</v>
      </c>
      <c r="S188" s="28">
        <f t="shared" si="30"/>
        <v>103006346.16999999</v>
      </c>
      <c r="T188" s="34">
        <v>86642876.060000002</v>
      </c>
      <c r="U188" s="33">
        <v>0</v>
      </c>
      <c r="V188" s="32">
        <f t="shared" si="31"/>
        <v>99639307.468999997</v>
      </c>
      <c r="W188" s="34">
        <v>95338916.709999993</v>
      </c>
      <c r="X188" s="33">
        <v>0</v>
      </c>
      <c r="Y188" s="32">
        <f t="shared" si="27"/>
        <v>109639754.21649998</v>
      </c>
      <c r="Z188" s="34">
        <v>98393215.409999996</v>
      </c>
      <c r="AA188" s="33">
        <v>0</v>
      </c>
      <c r="AB188" s="32">
        <f t="shared" si="32"/>
        <v>113152197.72149999</v>
      </c>
      <c r="AC188" s="34"/>
      <c r="AD188" s="33"/>
      <c r="AE188" s="32"/>
      <c r="AF188" s="34"/>
      <c r="AG188" s="33"/>
      <c r="AH188" s="32"/>
      <c r="AI188" s="147">
        <f t="shared" si="33"/>
        <v>104634459.59999999</v>
      </c>
      <c r="AJ188" s="30">
        <f t="shared" si="34"/>
        <v>3391.28</v>
      </c>
      <c r="AK188" s="29">
        <f>+$AL$601</f>
        <v>2628.54</v>
      </c>
      <c r="AL188" s="28">
        <f t="shared" si="28"/>
        <v>0</v>
      </c>
      <c r="AM188" s="27">
        <f t="shared" si="29"/>
        <v>0</v>
      </c>
      <c r="AN188" s="79">
        <f t="shared" si="35"/>
        <v>0</v>
      </c>
    </row>
    <row r="189" spans="1:40" ht="15.75" customHeight="1" x14ac:dyDescent="0.25">
      <c r="A189" s="126">
        <v>1</v>
      </c>
      <c r="B189" s="77">
        <v>202</v>
      </c>
      <c r="C189" s="77">
        <v>6</v>
      </c>
      <c r="D189" s="78" t="s">
        <v>597</v>
      </c>
      <c r="E189" s="78" t="s">
        <v>288</v>
      </c>
      <c r="F189" s="124">
        <v>2381</v>
      </c>
      <c r="G189" s="34">
        <v>10</v>
      </c>
      <c r="H189" s="34">
        <v>2407352.86</v>
      </c>
      <c r="I189" s="33">
        <v>0</v>
      </c>
      <c r="J189" s="28">
        <v>2648088.1460000002</v>
      </c>
      <c r="K189" s="34">
        <v>2305750.54</v>
      </c>
      <c r="L189" s="33">
        <v>0</v>
      </c>
      <c r="M189" s="28">
        <v>2536325.594</v>
      </c>
      <c r="N189" s="34">
        <v>1550089.09</v>
      </c>
      <c r="O189" s="33">
        <v>0</v>
      </c>
      <c r="P189" s="28">
        <v>1705097.9990000003</v>
      </c>
      <c r="Q189" s="34">
        <v>1865094.35</v>
      </c>
      <c r="R189" s="33">
        <v>0</v>
      </c>
      <c r="S189" s="28">
        <f t="shared" si="30"/>
        <v>2051603.7850000004</v>
      </c>
      <c r="T189" s="34">
        <v>1687733.83</v>
      </c>
      <c r="U189" s="33">
        <v>0</v>
      </c>
      <c r="V189" s="32">
        <f t="shared" si="31"/>
        <v>1856507.2130000002</v>
      </c>
      <c r="W189" s="34">
        <v>2514121.5499999998</v>
      </c>
      <c r="X189" s="33">
        <v>0</v>
      </c>
      <c r="Y189" s="32">
        <f t="shared" si="27"/>
        <v>2765533.7050000001</v>
      </c>
      <c r="Z189" s="34">
        <v>2652164.12</v>
      </c>
      <c r="AA189" s="33">
        <v>0</v>
      </c>
      <c r="AB189" s="32">
        <f t="shared" si="32"/>
        <v>2917380.5320000006</v>
      </c>
      <c r="AC189" s="34"/>
      <c r="AD189" s="33"/>
      <c r="AE189" s="32"/>
      <c r="AF189" s="34"/>
      <c r="AG189" s="33"/>
      <c r="AH189" s="32"/>
      <c r="AI189" s="147">
        <f t="shared" si="33"/>
        <v>2259224.65</v>
      </c>
      <c r="AJ189" s="30">
        <f t="shared" si="34"/>
        <v>948.86</v>
      </c>
      <c r="AK189" s="29">
        <f>+$AL$600</f>
        <v>2144.19</v>
      </c>
      <c r="AL189" s="28">
        <f t="shared" si="28"/>
        <v>2846080.73</v>
      </c>
      <c r="AM189" s="27">
        <f t="shared" si="29"/>
        <v>1.2225875225091221E-3</v>
      </c>
      <c r="AN189" s="79">
        <f t="shared" si="35"/>
        <v>1.22258752250912E-3</v>
      </c>
    </row>
    <row r="190" spans="1:40" ht="15.75" customHeight="1" x14ac:dyDescent="0.25">
      <c r="A190" s="126">
        <v>1</v>
      </c>
      <c r="B190" s="77">
        <v>203</v>
      </c>
      <c r="C190" s="77">
        <v>6</v>
      </c>
      <c r="D190" s="78" t="s">
        <v>597</v>
      </c>
      <c r="E190" s="78" t="s">
        <v>289</v>
      </c>
      <c r="F190" s="124">
        <v>2121</v>
      </c>
      <c r="G190" s="34">
        <v>10</v>
      </c>
      <c r="H190" s="34">
        <v>2403285.73</v>
      </c>
      <c r="I190" s="33">
        <v>0</v>
      </c>
      <c r="J190" s="28">
        <v>2643614.3030000003</v>
      </c>
      <c r="K190" s="34">
        <v>2331180.33</v>
      </c>
      <c r="L190" s="33">
        <v>0</v>
      </c>
      <c r="M190" s="28">
        <v>2564298.3630000004</v>
      </c>
      <c r="N190" s="34">
        <v>1896877.19</v>
      </c>
      <c r="O190" s="33">
        <v>0</v>
      </c>
      <c r="P190" s="28">
        <v>2086564.9090000002</v>
      </c>
      <c r="Q190" s="34">
        <v>2031039</v>
      </c>
      <c r="R190" s="33">
        <v>0</v>
      </c>
      <c r="S190" s="28">
        <f t="shared" si="30"/>
        <v>2234142.9000000004</v>
      </c>
      <c r="T190" s="34">
        <v>1757899.15</v>
      </c>
      <c r="U190" s="33">
        <v>0</v>
      </c>
      <c r="V190" s="32">
        <f t="shared" si="31"/>
        <v>1933689.0649999999</v>
      </c>
      <c r="W190" s="34">
        <v>2310256.25</v>
      </c>
      <c r="X190" s="33">
        <v>0</v>
      </c>
      <c r="Y190" s="32">
        <f t="shared" si="27"/>
        <v>2541281.875</v>
      </c>
      <c r="Z190" s="34">
        <v>2597941.98</v>
      </c>
      <c r="AA190" s="33">
        <v>0</v>
      </c>
      <c r="AB190" s="32">
        <f t="shared" si="32"/>
        <v>2857736.1780000003</v>
      </c>
      <c r="AC190" s="34"/>
      <c r="AD190" s="33"/>
      <c r="AE190" s="32"/>
      <c r="AF190" s="34"/>
      <c r="AG190" s="33"/>
      <c r="AH190" s="32"/>
      <c r="AI190" s="147">
        <f t="shared" si="33"/>
        <v>2330682.9900000002</v>
      </c>
      <c r="AJ190" s="30">
        <f t="shared" si="34"/>
        <v>1098.8599999999999</v>
      </c>
      <c r="AK190" s="29">
        <f>+$AL$600</f>
        <v>2144.19</v>
      </c>
      <c r="AL190" s="28">
        <f t="shared" si="28"/>
        <v>2217144.9300000002</v>
      </c>
      <c r="AM190" s="27">
        <f t="shared" si="29"/>
        <v>9.5241631709173664E-4</v>
      </c>
      <c r="AN190" s="79">
        <f t="shared" si="35"/>
        <v>9.5241631709173697E-4</v>
      </c>
    </row>
    <row r="191" spans="1:40" ht="15.75" customHeight="1" x14ac:dyDescent="0.25">
      <c r="A191" s="126">
        <v>1</v>
      </c>
      <c r="B191" s="77">
        <v>204</v>
      </c>
      <c r="C191" s="77">
        <v>19</v>
      </c>
      <c r="D191" s="78" t="s">
        <v>598</v>
      </c>
      <c r="E191" s="78" t="s">
        <v>41</v>
      </c>
      <c r="F191" s="124">
        <v>5663</v>
      </c>
      <c r="G191" s="34">
        <v>12</v>
      </c>
      <c r="H191" s="34">
        <v>11182369.48</v>
      </c>
      <c r="I191" s="33">
        <v>626635.95929999999</v>
      </c>
      <c r="J191" s="28">
        <v>11822421.543184001</v>
      </c>
      <c r="K191" s="34">
        <v>12506683.529999999</v>
      </c>
      <c r="L191" s="33">
        <v>700847.54299999995</v>
      </c>
      <c r="M191" s="28">
        <v>13222536.305440001</v>
      </c>
      <c r="N191" s="34">
        <v>11078121.029999999</v>
      </c>
      <c r="O191" s="33">
        <v>620792.4828</v>
      </c>
      <c r="P191" s="28">
        <v>11712207.972864</v>
      </c>
      <c r="Q191" s="34">
        <v>10071257.439999999</v>
      </c>
      <c r="R191" s="33">
        <v>571443.4558</v>
      </c>
      <c r="S191" s="28">
        <f t="shared" si="30"/>
        <v>10639791.662303999</v>
      </c>
      <c r="T191" s="34">
        <v>10067320.65</v>
      </c>
      <c r="U191" s="33">
        <v>572662.22824600001</v>
      </c>
      <c r="V191" s="32">
        <f t="shared" si="31"/>
        <v>10634017.432364482</v>
      </c>
      <c r="W191" s="34">
        <v>11265508.390000001</v>
      </c>
      <c r="X191" s="33">
        <v>637670.53687399998</v>
      </c>
      <c r="Y191" s="32">
        <f t="shared" si="27"/>
        <v>11903178.395501122</v>
      </c>
      <c r="Z191" s="34">
        <v>12655587.4</v>
      </c>
      <c r="AA191" s="33">
        <v>716354.24910000002</v>
      </c>
      <c r="AB191" s="32">
        <f t="shared" si="32"/>
        <v>13371941.129008003</v>
      </c>
      <c r="AC191" s="34"/>
      <c r="AD191" s="33"/>
      <c r="AE191" s="32"/>
      <c r="AF191" s="34"/>
      <c r="AG191" s="33"/>
      <c r="AH191" s="32"/>
      <c r="AI191" s="147">
        <f t="shared" si="33"/>
        <v>11652227.32</v>
      </c>
      <c r="AJ191" s="30">
        <f t="shared" si="34"/>
        <v>2057.61</v>
      </c>
      <c r="AK191" s="29">
        <f>+$AL$601</f>
        <v>2628.54</v>
      </c>
      <c r="AL191" s="28">
        <f t="shared" si="28"/>
        <v>3233176.5899999989</v>
      </c>
      <c r="AM191" s="27">
        <f t="shared" si="29"/>
        <v>1.3888718318269878E-3</v>
      </c>
      <c r="AN191" s="79">
        <f t="shared" si="35"/>
        <v>1.38887183182699E-3</v>
      </c>
    </row>
    <row r="192" spans="1:40" ht="15.75" customHeight="1" x14ac:dyDescent="0.25">
      <c r="A192" s="126">
        <v>1</v>
      </c>
      <c r="B192" s="77">
        <v>205</v>
      </c>
      <c r="C192" s="77">
        <v>14</v>
      </c>
      <c r="D192" s="78" t="s">
        <v>597</v>
      </c>
      <c r="E192" s="78" t="s">
        <v>291</v>
      </c>
      <c r="F192" s="124">
        <v>3980</v>
      </c>
      <c r="G192" s="34">
        <v>10</v>
      </c>
      <c r="H192" s="34">
        <v>3159749.04</v>
      </c>
      <c r="I192" s="33">
        <v>0</v>
      </c>
      <c r="J192" s="28">
        <v>3475723.9440000001</v>
      </c>
      <c r="K192" s="34">
        <v>3651721.41</v>
      </c>
      <c r="L192" s="33">
        <v>0</v>
      </c>
      <c r="M192" s="28">
        <v>4016893.5510000004</v>
      </c>
      <c r="N192" s="34">
        <v>2383334.42</v>
      </c>
      <c r="O192" s="33">
        <v>0</v>
      </c>
      <c r="P192" s="28">
        <v>2621667.8620000002</v>
      </c>
      <c r="Q192" s="34">
        <v>2406903.0699999998</v>
      </c>
      <c r="R192" s="33">
        <v>0</v>
      </c>
      <c r="S192" s="28">
        <f t="shared" si="30"/>
        <v>2647593.3769999999</v>
      </c>
      <c r="T192" s="34">
        <v>2161222.52</v>
      </c>
      <c r="U192" s="33">
        <v>0</v>
      </c>
      <c r="V192" s="32">
        <f t="shared" si="31"/>
        <v>2377344.7720000003</v>
      </c>
      <c r="W192" s="34">
        <v>3618085.3</v>
      </c>
      <c r="X192" s="33">
        <v>0</v>
      </c>
      <c r="Y192" s="32">
        <f t="shared" si="27"/>
        <v>3979893.83</v>
      </c>
      <c r="Z192" s="34">
        <v>3622617.99</v>
      </c>
      <c r="AA192" s="33">
        <v>0</v>
      </c>
      <c r="AB192" s="32">
        <f t="shared" si="32"/>
        <v>3984879.7890000003</v>
      </c>
      <c r="AC192" s="34"/>
      <c r="AD192" s="33"/>
      <c r="AE192" s="32"/>
      <c r="AF192" s="34"/>
      <c r="AG192" s="33"/>
      <c r="AH192" s="32"/>
      <c r="AI192" s="147">
        <f t="shared" si="33"/>
        <v>3122275.93</v>
      </c>
      <c r="AJ192" s="30">
        <f t="shared" si="34"/>
        <v>784.49</v>
      </c>
      <c r="AK192" s="29">
        <f>+$AL$600</f>
        <v>2144.19</v>
      </c>
      <c r="AL192" s="28">
        <f t="shared" si="28"/>
        <v>5411606</v>
      </c>
      <c r="AM192" s="27">
        <f t="shared" si="29"/>
        <v>2.3246571689255983E-3</v>
      </c>
      <c r="AN192" s="79">
        <f t="shared" si="35"/>
        <v>2.3246571689256E-3</v>
      </c>
    </row>
    <row r="193" spans="1:40" ht="15.75" customHeight="1" x14ac:dyDescent="0.25">
      <c r="A193" s="126">
        <v>1</v>
      </c>
      <c r="B193" s="77">
        <v>206</v>
      </c>
      <c r="C193" s="77">
        <v>20</v>
      </c>
      <c r="D193" s="78" t="s">
        <v>597</v>
      </c>
      <c r="E193" s="78" t="s">
        <v>292</v>
      </c>
      <c r="F193" s="124">
        <v>3224</v>
      </c>
      <c r="G193" s="34">
        <v>10</v>
      </c>
      <c r="H193" s="34">
        <v>3381991.84</v>
      </c>
      <c r="I193" s="33">
        <v>0</v>
      </c>
      <c r="J193" s="28">
        <v>3720191.0240000002</v>
      </c>
      <c r="K193" s="34">
        <v>3434410.72</v>
      </c>
      <c r="L193" s="33">
        <v>0</v>
      </c>
      <c r="M193" s="28">
        <v>3777851.7920000004</v>
      </c>
      <c r="N193" s="34">
        <v>2771344.73</v>
      </c>
      <c r="O193" s="33">
        <v>0</v>
      </c>
      <c r="P193" s="28">
        <v>3048479.2030000002</v>
      </c>
      <c r="Q193" s="34">
        <v>3773538.63</v>
      </c>
      <c r="R193" s="33">
        <v>0</v>
      </c>
      <c r="S193" s="28">
        <f t="shared" si="30"/>
        <v>4150892.4930000002</v>
      </c>
      <c r="T193" s="34">
        <v>4082503.64</v>
      </c>
      <c r="U193" s="33">
        <v>0</v>
      </c>
      <c r="V193" s="32">
        <f t="shared" si="31"/>
        <v>4490754.0040000007</v>
      </c>
      <c r="W193" s="34">
        <v>4971542.3099999996</v>
      </c>
      <c r="X193" s="33">
        <v>0</v>
      </c>
      <c r="Y193" s="32">
        <f t="shared" si="27"/>
        <v>5468696.5410000002</v>
      </c>
      <c r="Z193" s="34">
        <v>5971330.8099999996</v>
      </c>
      <c r="AA193" s="33">
        <v>0</v>
      </c>
      <c r="AB193" s="32">
        <f t="shared" si="32"/>
        <v>6568463.8909999998</v>
      </c>
      <c r="AC193" s="34"/>
      <c r="AD193" s="33"/>
      <c r="AE193" s="32"/>
      <c r="AF193" s="34"/>
      <c r="AG193" s="33"/>
      <c r="AH193" s="32"/>
      <c r="AI193" s="147">
        <f t="shared" si="33"/>
        <v>4745457.2300000004</v>
      </c>
      <c r="AJ193" s="30">
        <f t="shared" si="34"/>
        <v>1471.92</v>
      </c>
      <c r="AK193" s="29">
        <f>+$AL$600</f>
        <v>2144.19</v>
      </c>
      <c r="AL193" s="28">
        <f t="shared" si="28"/>
        <v>2167398.48</v>
      </c>
      <c r="AM193" s="27">
        <f t="shared" si="29"/>
        <v>9.3104679358594201E-4</v>
      </c>
      <c r="AN193" s="79">
        <f t="shared" si="35"/>
        <v>9.3104679358594201E-4</v>
      </c>
    </row>
    <row r="194" spans="1:40" ht="15.75" customHeight="1" x14ac:dyDescent="0.25">
      <c r="A194" s="126">
        <v>1</v>
      </c>
      <c r="B194" s="77">
        <v>208</v>
      </c>
      <c r="C194" s="77">
        <v>2</v>
      </c>
      <c r="D194" s="78" t="s">
        <v>597</v>
      </c>
      <c r="E194" s="78" t="s">
        <v>293</v>
      </c>
      <c r="F194" s="124">
        <v>1727</v>
      </c>
      <c r="G194" s="34">
        <v>10</v>
      </c>
      <c r="H194" s="34">
        <v>2303355.17</v>
      </c>
      <c r="I194" s="33">
        <v>0</v>
      </c>
      <c r="J194" s="28">
        <v>2533690.6869999999</v>
      </c>
      <c r="K194" s="34">
        <v>2215792.0299999998</v>
      </c>
      <c r="L194" s="33">
        <v>0</v>
      </c>
      <c r="M194" s="28">
        <v>2437371.233</v>
      </c>
      <c r="N194" s="34">
        <v>1920869.71</v>
      </c>
      <c r="O194" s="33">
        <v>0</v>
      </c>
      <c r="P194" s="28">
        <v>2112956.6810000003</v>
      </c>
      <c r="Q194" s="34">
        <v>2099172.9500000002</v>
      </c>
      <c r="R194" s="33">
        <v>0</v>
      </c>
      <c r="S194" s="28">
        <f t="shared" si="30"/>
        <v>2309090.2450000006</v>
      </c>
      <c r="T194" s="34">
        <v>1739608.62</v>
      </c>
      <c r="U194" s="33">
        <v>0</v>
      </c>
      <c r="V194" s="32">
        <f t="shared" si="31"/>
        <v>1913569.4820000003</v>
      </c>
      <c r="W194" s="34">
        <v>2046372.89</v>
      </c>
      <c r="X194" s="33">
        <v>0</v>
      </c>
      <c r="Y194" s="32">
        <f t="shared" si="27"/>
        <v>2251010.179</v>
      </c>
      <c r="Z194" s="34">
        <v>2280328.21</v>
      </c>
      <c r="AA194" s="33">
        <v>0</v>
      </c>
      <c r="AB194" s="32">
        <f t="shared" si="32"/>
        <v>2508361.031</v>
      </c>
      <c r="AC194" s="34"/>
      <c r="AD194" s="33"/>
      <c r="AE194" s="32"/>
      <c r="AF194" s="34"/>
      <c r="AG194" s="33"/>
      <c r="AH194" s="32"/>
      <c r="AI194" s="147">
        <f t="shared" si="33"/>
        <v>2218997.52</v>
      </c>
      <c r="AJ194" s="30">
        <f t="shared" si="34"/>
        <v>1284.8900000000001</v>
      </c>
      <c r="AK194" s="29">
        <f>+$AL$600</f>
        <v>2144.19</v>
      </c>
      <c r="AL194" s="28">
        <f t="shared" si="28"/>
        <v>1484011.0999999999</v>
      </c>
      <c r="AM194" s="27">
        <f t="shared" si="29"/>
        <v>6.3748488755097153E-4</v>
      </c>
      <c r="AN194" s="79">
        <f t="shared" si="35"/>
        <v>6.3748488755097196E-4</v>
      </c>
    </row>
    <row r="195" spans="1:40" ht="15.75" customHeight="1" x14ac:dyDescent="0.25">
      <c r="A195" s="126">
        <v>1</v>
      </c>
      <c r="B195" s="77">
        <v>209</v>
      </c>
      <c r="C195" s="77">
        <v>8</v>
      </c>
      <c r="D195" s="78" t="s">
        <v>598</v>
      </c>
      <c r="E195" s="78" t="s">
        <v>42</v>
      </c>
      <c r="F195" s="124">
        <v>4618</v>
      </c>
      <c r="G195" s="34">
        <v>12</v>
      </c>
      <c r="H195" s="34">
        <v>11095735.17</v>
      </c>
      <c r="I195" s="33">
        <v>523086.09090000001</v>
      </c>
      <c r="J195" s="28">
        <v>11841366.968592001</v>
      </c>
      <c r="K195" s="34">
        <v>11392624.779999999</v>
      </c>
      <c r="L195" s="33">
        <v>537082.38</v>
      </c>
      <c r="M195" s="28">
        <v>12158207.488</v>
      </c>
      <c r="N195" s="34">
        <v>10572700.369999999</v>
      </c>
      <c r="O195" s="33">
        <v>498427.84460000001</v>
      </c>
      <c r="P195" s="28">
        <v>11283185.228448</v>
      </c>
      <c r="Q195" s="34">
        <v>11750661.35</v>
      </c>
      <c r="R195" s="33">
        <v>556480.13890000002</v>
      </c>
      <c r="S195" s="28">
        <f t="shared" si="30"/>
        <v>12537482.956432</v>
      </c>
      <c r="T195" s="34">
        <v>11326544.43</v>
      </c>
      <c r="U195" s="33">
        <v>538813.85503199999</v>
      </c>
      <c r="V195" s="32">
        <f t="shared" si="31"/>
        <v>12082258.24396416</v>
      </c>
      <c r="W195" s="34">
        <v>13762209.789999999</v>
      </c>
      <c r="X195" s="33">
        <v>655342.38542599999</v>
      </c>
      <c r="Y195" s="32">
        <f t="shared" si="27"/>
        <v>14679691.493122881</v>
      </c>
      <c r="Z195" s="34">
        <v>14144763.73</v>
      </c>
      <c r="AA195" s="33">
        <v>673559.19413199998</v>
      </c>
      <c r="AB195" s="32">
        <f t="shared" si="32"/>
        <v>15087749.080172163</v>
      </c>
      <c r="AC195" s="34"/>
      <c r="AD195" s="33"/>
      <c r="AE195" s="32"/>
      <c r="AF195" s="34"/>
      <c r="AG195" s="33"/>
      <c r="AH195" s="32"/>
      <c r="AI195" s="147">
        <f t="shared" si="33"/>
        <v>13134073.4</v>
      </c>
      <c r="AJ195" s="30">
        <f t="shared" si="34"/>
        <v>2844.1</v>
      </c>
      <c r="AK195" s="29">
        <f>+$AL$601</f>
        <v>2628.54</v>
      </c>
      <c r="AL195" s="28">
        <f t="shared" si="28"/>
        <v>0</v>
      </c>
      <c r="AM195" s="27">
        <f t="shared" si="29"/>
        <v>0</v>
      </c>
      <c r="AN195" s="79">
        <f t="shared" si="35"/>
        <v>0</v>
      </c>
    </row>
    <row r="196" spans="1:40" ht="15.75" customHeight="1" x14ac:dyDescent="0.25">
      <c r="A196" s="126">
        <v>1</v>
      </c>
      <c r="B196" s="77">
        <v>211</v>
      </c>
      <c r="C196" s="77">
        <v>2</v>
      </c>
      <c r="D196" s="78" t="s">
        <v>598</v>
      </c>
      <c r="E196" s="78" t="s">
        <v>43</v>
      </c>
      <c r="F196" s="124">
        <v>12480</v>
      </c>
      <c r="G196" s="34">
        <v>12</v>
      </c>
      <c r="H196" s="34">
        <v>29772490.77</v>
      </c>
      <c r="I196" s="33">
        <v>0</v>
      </c>
      <c r="J196" s="28">
        <v>33345189.662400004</v>
      </c>
      <c r="K196" s="34">
        <v>30680420.379999999</v>
      </c>
      <c r="L196" s="33">
        <v>0</v>
      </c>
      <c r="M196" s="28">
        <v>34362070.825600006</v>
      </c>
      <c r="N196" s="34">
        <v>27646108.039999999</v>
      </c>
      <c r="O196" s="33">
        <v>0</v>
      </c>
      <c r="P196" s="28">
        <v>30963641.004800003</v>
      </c>
      <c r="Q196" s="34">
        <v>31813234.640000001</v>
      </c>
      <c r="R196" s="33">
        <v>0</v>
      </c>
      <c r="S196" s="28">
        <f t="shared" si="30"/>
        <v>35630822.796800002</v>
      </c>
      <c r="T196" s="34">
        <v>28105051.59</v>
      </c>
      <c r="U196" s="33">
        <v>0</v>
      </c>
      <c r="V196" s="32">
        <f t="shared" si="31"/>
        <v>31477657.780800004</v>
      </c>
      <c r="W196" s="34">
        <v>33394899.620000001</v>
      </c>
      <c r="X196" s="33">
        <v>0</v>
      </c>
      <c r="Y196" s="32">
        <f t="shared" si="27"/>
        <v>37402287.574400008</v>
      </c>
      <c r="Z196" s="34">
        <v>37505438.210000001</v>
      </c>
      <c r="AA196" s="33">
        <v>0</v>
      </c>
      <c r="AB196" s="32">
        <f t="shared" si="32"/>
        <v>42006090.795200005</v>
      </c>
      <c r="AC196" s="34"/>
      <c r="AD196" s="33"/>
      <c r="AE196" s="32"/>
      <c r="AF196" s="34"/>
      <c r="AG196" s="33"/>
      <c r="AH196" s="32"/>
      <c r="AI196" s="147">
        <f t="shared" si="33"/>
        <v>35496099.990000002</v>
      </c>
      <c r="AJ196" s="30">
        <f t="shared" si="34"/>
        <v>2844.24</v>
      </c>
      <c r="AK196" s="29">
        <f>+$AL$601</f>
        <v>2628.54</v>
      </c>
      <c r="AL196" s="28">
        <f t="shared" si="28"/>
        <v>0</v>
      </c>
      <c r="AM196" s="27">
        <f t="shared" si="29"/>
        <v>0</v>
      </c>
      <c r="AN196" s="79">
        <f t="shared" si="35"/>
        <v>0</v>
      </c>
    </row>
    <row r="197" spans="1:40" ht="15.75" customHeight="1" x14ac:dyDescent="0.25">
      <c r="A197" s="126">
        <v>1</v>
      </c>
      <c r="B197" s="77">
        <v>212</v>
      </c>
      <c r="C197" s="77">
        <v>2</v>
      </c>
      <c r="D197" s="78" t="s">
        <v>597</v>
      </c>
      <c r="E197" s="78" t="s">
        <v>294</v>
      </c>
      <c r="F197" s="124">
        <v>5367</v>
      </c>
      <c r="G197" s="34">
        <v>10</v>
      </c>
      <c r="H197" s="34">
        <v>17038438.399999999</v>
      </c>
      <c r="I197" s="33">
        <v>0</v>
      </c>
      <c r="J197" s="28">
        <v>18742282.239999998</v>
      </c>
      <c r="K197" s="34">
        <v>12960602.130000001</v>
      </c>
      <c r="L197" s="33">
        <v>0</v>
      </c>
      <c r="M197" s="28">
        <v>14256662.343000002</v>
      </c>
      <c r="N197" s="34">
        <v>10223949.83</v>
      </c>
      <c r="O197" s="33">
        <v>0</v>
      </c>
      <c r="P197" s="28">
        <v>11246344.813000001</v>
      </c>
      <c r="Q197" s="34">
        <v>12457449.85</v>
      </c>
      <c r="R197" s="33">
        <v>0</v>
      </c>
      <c r="S197" s="28">
        <f t="shared" si="30"/>
        <v>13703194.835000001</v>
      </c>
      <c r="T197" s="34">
        <v>11240449.119999999</v>
      </c>
      <c r="U197" s="33">
        <v>0</v>
      </c>
      <c r="V197" s="32">
        <f t="shared" si="31"/>
        <v>12364494.032</v>
      </c>
      <c r="W197" s="34">
        <v>12464529.279999999</v>
      </c>
      <c r="X197" s="33">
        <v>0</v>
      </c>
      <c r="Y197" s="32">
        <f t="shared" si="27"/>
        <v>13710982.208000001</v>
      </c>
      <c r="Z197" s="34">
        <v>18072828.780000001</v>
      </c>
      <c r="AA197" s="33">
        <v>0</v>
      </c>
      <c r="AB197" s="32">
        <f t="shared" si="32"/>
        <v>19880111.658000004</v>
      </c>
      <c r="AC197" s="34"/>
      <c r="AD197" s="33"/>
      <c r="AE197" s="32"/>
      <c r="AF197" s="34"/>
      <c r="AG197" s="33"/>
      <c r="AH197" s="32"/>
      <c r="AI197" s="147">
        <f t="shared" si="33"/>
        <v>14181025.51</v>
      </c>
      <c r="AJ197" s="30">
        <f t="shared" si="34"/>
        <v>2642.26</v>
      </c>
      <c r="AK197" s="29">
        <f>+$AL$600</f>
        <v>2144.19</v>
      </c>
      <c r="AL197" s="28">
        <f t="shared" si="28"/>
        <v>0</v>
      </c>
      <c r="AM197" s="27">
        <f t="shared" si="29"/>
        <v>0</v>
      </c>
      <c r="AN197" s="79">
        <f t="shared" si="35"/>
        <v>0</v>
      </c>
    </row>
    <row r="198" spans="1:40" ht="15.75" customHeight="1" x14ac:dyDescent="0.25">
      <c r="A198" s="126">
        <v>1</v>
      </c>
      <c r="B198" s="77">
        <v>213</v>
      </c>
      <c r="C198" s="77">
        <v>1</v>
      </c>
      <c r="D198" s="78" t="s">
        <v>597</v>
      </c>
      <c r="E198" s="78" t="s">
        <v>297</v>
      </c>
      <c r="F198" s="124">
        <v>6963</v>
      </c>
      <c r="G198" s="34">
        <v>10</v>
      </c>
      <c r="H198" s="34">
        <v>12217951.4</v>
      </c>
      <c r="I198" s="33">
        <v>237172.2776</v>
      </c>
      <c r="J198" s="28">
        <v>13178857.034640001</v>
      </c>
      <c r="K198" s="34">
        <v>12882083.23</v>
      </c>
      <c r="L198" s="33">
        <v>250064.25219999999</v>
      </c>
      <c r="M198" s="28">
        <v>13895220.875580002</v>
      </c>
      <c r="N198" s="34">
        <v>11216909.26</v>
      </c>
      <c r="O198" s="33">
        <v>217739.82130000001</v>
      </c>
      <c r="P198" s="28">
        <v>12099086.38257</v>
      </c>
      <c r="Q198" s="34">
        <v>10942985.76</v>
      </c>
      <c r="R198" s="33">
        <v>213209.0104</v>
      </c>
      <c r="S198" s="28">
        <f t="shared" si="30"/>
        <v>11802754.424560001</v>
      </c>
      <c r="T198" s="34">
        <v>9147984.5999999996</v>
      </c>
      <c r="U198" s="33">
        <v>178935.305032</v>
      </c>
      <c r="V198" s="32">
        <f t="shared" si="31"/>
        <v>9865954.2244648002</v>
      </c>
      <c r="W198" s="34">
        <v>11500801.039999999</v>
      </c>
      <c r="X198" s="33">
        <v>225505.54673</v>
      </c>
      <c r="Y198" s="32">
        <f t="shared" si="27"/>
        <v>12402825.042597</v>
      </c>
      <c r="Z198" s="34">
        <v>12753885.83</v>
      </c>
      <c r="AA198" s="33">
        <v>250075.77791199999</v>
      </c>
      <c r="AB198" s="32">
        <f t="shared" si="32"/>
        <v>13754191.057296801</v>
      </c>
      <c r="AC198" s="34"/>
      <c r="AD198" s="33"/>
      <c r="AE198" s="32"/>
      <c r="AF198" s="34"/>
      <c r="AG198" s="33"/>
      <c r="AH198" s="32"/>
      <c r="AI198" s="147">
        <f t="shared" si="33"/>
        <v>11984962.23</v>
      </c>
      <c r="AJ198" s="30">
        <f t="shared" si="34"/>
        <v>1721.24</v>
      </c>
      <c r="AK198" s="29">
        <f>+$AL$600</f>
        <v>2144.19</v>
      </c>
      <c r="AL198" s="28">
        <f t="shared" si="28"/>
        <v>2945000.85</v>
      </c>
      <c r="AM198" s="27">
        <f t="shared" si="29"/>
        <v>1.2650805210956749E-3</v>
      </c>
      <c r="AN198" s="79">
        <f t="shared" si="35"/>
        <v>1.2650805210956699E-3</v>
      </c>
    </row>
    <row r="199" spans="1:40" ht="15.75" customHeight="1" x14ac:dyDescent="0.25">
      <c r="A199" s="126">
        <v>1</v>
      </c>
      <c r="B199" s="77">
        <v>214</v>
      </c>
      <c r="C199" s="77">
        <v>6</v>
      </c>
      <c r="D199" s="78" t="s">
        <v>598</v>
      </c>
      <c r="E199" s="78" t="s">
        <v>44</v>
      </c>
      <c r="F199" s="124">
        <v>21122</v>
      </c>
      <c r="G199" s="34">
        <v>12</v>
      </c>
      <c r="H199" s="34">
        <v>40833829.630000003</v>
      </c>
      <c r="I199" s="33">
        <v>3675035.8524000002</v>
      </c>
      <c r="J199" s="28">
        <v>41617849.030912012</v>
      </c>
      <c r="K199" s="34">
        <v>39064545.710000001</v>
      </c>
      <c r="L199" s="33">
        <v>3515800.6691000001</v>
      </c>
      <c r="M199" s="28">
        <v>39814594.445808001</v>
      </c>
      <c r="N199" s="34">
        <v>34757797.210000001</v>
      </c>
      <c r="O199" s="33">
        <v>3128201.4863</v>
      </c>
      <c r="P199" s="28">
        <v>35425147.210544005</v>
      </c>
      <c r="Q199" s="34">
        <v>38186763.219999999</v>
      </c>
      <c r="R199" s="33">
        <v>3455036.3643</v>
      </c>
      <c r="S199" s="28">
        <f t="shared" si="30"/>
        <v>38899534.078384005</v>
      </c>
      <c r="T199" s="34">
        <v>38700882.689999998</v>
      </c>
      <c r="U199" s="33">
        <v>3502647.7106570001</v>
      </c>
      <c r="V199" s="32">
        <f t="shared" si="31"/>
        <v>39422023.176864162</v>
      </c>
      <c r="W199" s="34">
        <v>42067118.990000002</v>
      </c>
      <c r="X199" s="33">
        <v>3824282.4562749998</v>
      </c>
      <c r="Y199" s="32">
        <f t="shared" si="27"/>
        <v>42831976.917772003</v>
      </c>
      <c r="Z199" s="34">
        <v>46174227.149999999</v>
      </c>
      <c r="AA199" s="33">
        <v>4197655.7756549995</v>
      </c>
      <c r="AB199" s="32">
        <f t="shared" si="32"/>
        <v>47013759.939266399</v>
      </c>
      <c r="AC199" s="34"/>
      <c r="AD199" s="33"/>
      <c r="AE199" s="32"/>
      <c r="AF199" s="34"/>
      <c r="AG199" s="33"/>
      <c r="AH199" s="32"/>
      <c r="AI199" s="147">
        <f t="shared" si="33"/>
        <v>40718488.259999998</v>
      </c>
      <c r="AJ199" s="30">
        <f t="shared" si="34"/>
        <v>1927.78</v>
      </c>
      <c r="AK199" s="29">
        <f>+$AL$601</f>
        <v>2628.54</v>
      </c>
      <c r="AL199" s="28">
        <f t="shared" si="28"/>
        <v>14801452.720000001</v>
      </c>
      <c r="AM199" s="27">
        <f t="shared" si="29"/>
        <v>6.3582424840354784E-3</v>
      </c>
      <c r="AN199" s="79">
        <f t="shared" si="35"/>
        <v>6.3582424840354802E-3</v>
      </c>
    </row>
    <row r="200" spans="1:40" ht="15.75" customHeight="1" x14ac:dyDescent="0.25">
      <c r="A200" s="126">
        <v>1</v>
      </c>
      <c r="B200" s="77">
        <v>215</v>
      </c>
      <c r="C200" s="77">
        <v>8</v>
      </c>
      <c r="D200" s="78" t="s">
        <v>598</v>
      </c>
      <c r="E200" s="78" t="s">
        <v>45</v>
      </c>
      <c r="F200" s="124">
        <v>6281</v>
      </c>
      <c r="G200" s="34">
        <v>12</v>
      </c>
      <c r="H200" s="34">
        <v>20847992.52</v>
      </c>
      <c r="I200" s="33">
        <v>0</v>
      </c>
      <c r="J200" s="28">
        <v>23349751.622400001</v>
      </c>
      <c r="K200" s="34">
        <v>21618347.210000001</v>
      </c>
      <c r="L200" s="33">
        <v>0</v>
      </c>
      <c r="M200" s="28">
        <v>24212548.875200003</v>
      </c>
      <c r="N200" s="34">
        <v>18976385.190000001</v>
      </c>
      <c r="O200" s="33">
        <v>0</v>
      </c>
      <c r="P200" s="28">
        <v>21253551.412800003</v>
      </c>
      <c r="Q200" s="34">
        <v>21477732.420000002</v>
      </c>
      <c r="R200" s="33">
        <v>0</v>
      </c>
      <c r="S200" s="28">
        <f t="shared" si="30"/>
        <v>24055060.310400005</v>
      </c>
      <c r="T200" s="34">
        <v>19086766.100000001</v>
      </c>
      <c r="U200" s="33">
        <v>0</v>
      </c>
      <c r="V200" s="32">
        <f t="shared" si="31"/>
        <v>21377178.032000005</v>
      </c>
      <c r="W200" s="34">
        <v>21982314.32</v>
      </c>
      <c r="X200" s="33">
        <v>0</v>
      </c>
      <c r="Y200" s="32">
        <f t="shared" si="27"/>
        <v>24620192.038400002</v>
      </c>
      <c r="Z200" s="34">
        <v>24917036.23</v>
      </c>
      <c r="AA200" s="33">
        <v>0</v>
      </c>
      <c r="AB200" s="32">
        <f t="shared" si="32"/>
        <v>27907080.577600002</v>
      </c>
      <c r="AC200" s="34"/>
      <c r="AD200" s="33"/>
      <c r="AE200" s="32"/>
      <c r="AF200" s="34"/>
      <c r="AG200" s="33"/>
      <c r="AH200" s="32"/>
      <c r="AI200" s="147">
        <f t="shared" si="33"/>
        <v>23842612.469999999</v>
      </c>
      <c r="AJ200" s="30">
        <f t="shared" si="34"/>
        <v>3795.99</v>
      </c>
      <c r="AK200" s="29">
        <f>+$AL$601</f>
        <v>2628.54</v>
      </c>
      <c r="AL200" s="28">
        <f t="shared" si="28"/>
        <v>0</v>
      </c>
      <c r="AM200" s="27">
        <f t="shared" si="29"/>
        <v>0</v>
      </c>
      <c r="AN200" s="79">
        <f t="shared" si="35"/>
        <v>0</v>
      </c>
    </row>
    <row r="201" spans="1:40" ht="15.75" customHeight="1" x14ac:dyDescent="0.25">
      <c r="A201" s="126">
        <v>1</v>
      </c>
      <c r="B201" s="77">
        <v>216</v>
      </c>
      <c r="C201" s="77">
        <v>4</v>
      </c>
      <c r="D201" s="78" t="s">
        <v>597</v>
      </c>
      <c r="E201" s="78" t="s">
        <v>298</v>
      </c>
      <c r="F201" s="124">
        <v>1985</v>
      </c>
      <c r="G201" s="34">
        <v>10</v>
      </c>
      <c r="H201" s="34">
        <v>393560.74</v>
      </c>
      <c r="I201" s="33">
        <v>52208.927100000001</v>
      </c>
      <c r="J201" s="28">
        <v>375486.99419000006</v>
      </c>
      <c r="K201" s="34">
        <v>435825.66</v>
      </c>
      <c r="L201" s="33">
        <v>60579.890899999999</v>
      </c>
      <c r="M201" s="28">
        <v>412770.34600999998</v>
      </c>
      <c r="N201" s="34">
        <v>400261.44</v>
      </c>
      <c r="O201" s="33">
        <v>29352.630099999998</v>
      </c>
      <c r="P201" s="28">
        <v>407999.69089000003</v>
      </c>
      <c r="Q201" s="34">
        <v>425331.61</v>
      </c>
      <c r="R201" s="33">
        <v>31560.884600000001</v>
      </c>
      <c r="S201" s="28">
        <f t="shared" si="30"/>
        <v>433147.79794000002</v>
      </c>
      <c r="T201" s="34">
        <v>208471.73</v>
      </c>
      <c r="U201" s="33">
        <v>15916.774665999999</v>
      </c>
      <c r="V201" s="32">
        <f t="shared" si="31"/>
        <v>211810.45086740001</v>
      </c>
      <c r="W201" s="34">
        <v>553552.03</v>
      </c>
      <c r="X201" s="33">
        <v>41004.267733000001</v>
      </c>
      <c r="Y201" s="32">
        <f t="shared" si="27"/>
        <v>563802.53849370009</v>
      </c>
      <c r="Z201" s="34">
        <v>748488.71</v>
      </c>
      <c r="AA201" s="33">
        <v>55444.019336999998</v>
      </c>
      <c r="AB201" s="32">
        <f t="shared" si="32"/>
        <v>762349.15972930007</v>
      </c>
      <c r="AC201" s="34"/>
      <c r="AD201" s="33"/>
      <c r="AE201" s="32"/>
      <c r="AF201" s="34"/>
      <c r="AG201" s="33"/>
      <c r="AH201" s="32"/>
      <c r="AI201" s="147">
        <f t="shared" si="33"/>
        <v>475821.93</v>
      </c>
      <c r="AJ201" s="30">
        <f t="shared" si="34"/>
        <v>239.71</v>
      </c>
      <c r="AK201" s="29">
        <f>+$AL$600</f>
        <v>2144.19</v>
      </c>
      <c r="AL201" s="28">
        <f t="shared" si="28"/>
        <v>3780392.8</v>
      </c>
      <c r="AM201" s="27">
        <f t="shared" si="29"/>
        <v>1.6239388499226877E-3</v>
      </c>
      <c r="AN201" s="79">
        <f t="shared" si="35"/>
        <v>1.6239388499226901E-3</v>
      </c>
    </row>
    <row r="202" spans="1:40" ht="15.75" customHeight="1" x14ac:dyDescent="0.25">
      <c r="A202" s="126">
        <v>1</v>
      </c>
      <c r="B202" s="77">
        <v>217</v>
      </c>
      <c r="C202" s="77">
        <v>18</v>
      </c>
      <c r="D202" s="78" t="s">
        <v>597</v>
      </c>
      <c r="E202" s="78" t="s">
        <v>299</v>
      </c>
      <c r="F202" s="124">
        <v>2951</v>
      </c>
      <c r="G202" s="34">
        <v>10</v>
      </c>
      <c r="H202" s="34">
        <v>5955311.8899999997</v>
      </c>
      <c r="I202" s="33">
        <v>0</v>
      </c>
      <c r="J202" s="28">
        <v>6550843.0789999999</v>
      </c>
      <c r="K202" s="34">
        <v>6500869.21</v>
      </c>
      <c r="L202" s="33">
        <v>0</v>
      </c>
      <c r="M202" s="28">
        <v>7150956.131000001</v>
      </c>
      <c r="N202" s="34">
        <v>6003054.7699999996</v>
      </c>
      <c r="O202" s="33">
        <v>0</v>
      </c>
      <c r="P202" s="28">
        <v>6603360.2470000004</v>
      </c>
      <c r="Q202" s="34">
        <v>6852802.29</v>
      </c>
      <c r="R202" s="33">
        <v>0</v>
      </c>
      <c r="S202" s="28">
        <f t="shared" si="30"/>
        <v>7538082.5190000003</v>
      </c>
      <c r="T202" s="34">
        <v>6657392.5700000003</v>
      </c>
      <c r="U202" s="33">
        <v>0</v>
      </c>
      <c r="V202" s="32">
        <f t="shared" si="31"/>
        <v>7323131.8270000005</v>
      </c>
      <c r="W202" s="34">
        <v>7533673.7400000002</v>
      </c>
      <c r="X202" s="33">
        <v>0</v>
      </c>
      <c r="Y202" s="32">
        <f t="shared" si="27"/>
        <v>8287041.114000001</v>
      </c>
      <c r="Z202" s="34">
        <v>7717385.3700000001</v>
      </c>
      <c r="AA202" s="33">
        <v>0</v>
      </c>
      <c r="AB202" s="32">
        <f t="shared" si="32"/>
        <v>8489123.9070000015</v>
      </c>
      <c r="AC202" s="34"/>
      <c r="AD202" s="33"/>
      <c r="AE202" s="32"/>
      <c r="AF202" s="34"/>
      <c r="AG202" s="33"/>
      <c r="AH202" s="32"/>
      <c r="AI202" s="147">
        <f t="shared" si="33"/>
        <v>7648147.9199999999</v>
      </c>
      <c r="AJ202" s="30">
        <f t="shared" si="34"/>
        <v>2591.71</v>
      </c>
      <c r="AK202" s="29">
        <f>+$AL$600</f>
        <v>2144.19</v>
      </c>
      <c r="AL202" s="28">
        <f t="shared" si="28"/>
        <v>0</v>
      </c>
      <c r="AM202" s="27">
        <f t="shared" si="29"/>
        <v>0</v>
      </c>
      <c r="AN202" s="79">
        <f t="shared" si="35"/>
        <v>0</v>
      </c>
    </row>
    <row r="203" spans="1:40" ht="15.75" customHeight="1" x14ac:dyDescent="0.25">
      <c r="A203" s="126">
        <v>1</v>
      </c>
      <c r="B203" s="77">
        <v>219</v>
      </c>
      <c r="C203" s="77">
        <v>19</v>
      </c>
      <c r="D203" s="78" t="s">
        <v>597</v>
      </c>
      <c r="E203" s="78" t="s">
        <v>301</v>
      </c>
      <c r="F203" s="124">
        <v>1748</v>
      </c>
      <c r="G203" s="34">
        <v>10</v>
      </c>
      <c r="H203" s="34">
        <v>1169426.54</v>
      </c>
      <c r="I203" s="33">
        <v>0</v>
      </c>
      <c r="J203" s="28">
        <v>1286369.1940000001</v>
      </c>
      <c r="K203" s="34">
        <v>1193421.46</v>
      </c>
      <c r="L203" s="33">
        <v>0</v>
      </c>
      <c r="M203" s="28">
        <v>1312763.6060000001</v>
      </c>
      <c r="N203" s="34">
        <v>791912.35</v>
      </c>
      <c r="O203" s="33">
        <v>27534.0965</v>
      </c>
      <c r="P203" s="28">
        <v>840816.07885000005</v>
      </c>
      <c r="Q203" s="34">
        <v>972801.09</v>
      </c>
      <c r="R203" s="33">
        <v>89316.906700000007</v>
      </c>
      <c r="S203" s="28">
        <f t="shared" si="30"/>
        <v>971832.60162999993</v>
      </c>
      <c r="T203" s="34">
        <v>938383.12</v>
      </c>
      <c r="U203" s="33">
        <v>86300.244116000002</v>
      </c>
      <c r="V203" s="32">
        <f t="shared" si="31"/>
        <v>937291.16347240005</v>
      </c>
      <c r="W203" s="34">
        <v>1465633.78</v>
      </c>
      <c r="X203" s="33">
        <v>133239.903903</v>
      </c>
      <c r="Y203" s="32">
        <f t="shared" ref="Y203:Y266" si="39">+(W203-X203)*(1+G203/100)</f>
        <v>1465633.2637067002</v>
      </c>
      <c r="Z203" s="34">
        <v>1758450.14</v>
      </c>
      <c r="AA203" s="33">
        <v>159859.53871200001</v>
      </c>
      <c r="AB203" s="32">
        <f t="shared" si="32"/>
        <v>1758449.6614168</v>
      </c>
      <c r="AC203" s="34"/>
      <c r="AD203" s="33"/>
      <c r="AE203" s="32"/>
      <c r="AF203" s="34"/>
      <c r="AG203" s="33"/>
      <c r="AH203" s="32"/>
      <c r="AI203" s="147">
        <f t="shared" si="33"/>
        <v>1194804.55</v>
      </c>
      <c r="AJ203" s="30">
        <f t="shared" si="34"/>
        <v>683.53</v>
      </c>
      <c r="AK203" s="29">
        <f>+$AL$600</f>
        <v>2144.19</v>
      </c>
      <c r="AL203" s="28">
        <f t="shared" ref="AL203:AL266" si="40">IF((AK203-AJ203)&lt;0,0,(AK203-AJ203)*F203)</f>
        <v>2553233.6800000002</v>
      </c>
      <c r="AM203" s="27">
        <f t="shared" ref="AM203:AM266" si="41">+AL203/$AL$7</f>
        <v>1.0967895626832935E-3</v>
      </c>
      <c r="AN203" s="79">
        <f t="shared" si="35"/>
        <v>1.0967895626832901E-3</v>
      </c>
    </row>
    <row r="204" spans="1:40" ht="15.75" customHeight="1" x14ac:dyDescent="0.25">
      <c r="A204" s="126">
        <v>1</v>
      </c>
      <c r="B204" s="77">
        <v>220</v>
      </c>
      <c r="C204" s="77">
        <v>3</v>
      </c>
      <c r="D204" s="78" t="s">
        <v>598</v>
      </c>
      <c r="E204" s="78" t="s">
        <v>46</v>
      </c>
      <c r="F204" s="124">
        <v>22760</v>
      </c>
      <c r="G204" s="34">
        <v>12</v>
      </c>
      <c r="H204" s="34">
        <v>51587451.710000001</v>
      </c>
      <c r="I204" s="33">
        <v>5471965.2916999999</v>
      </c>
      <c r="J204" s="28">
        <v>51649344.78849601</v>
      </c>
      <c r="K204" s="34">
        <v>53232819.979999997</v>
      </c>
      <c r="L204" s="33">
        <v>5646492.1315000001</v>
      </c>
      <c r="M204" s="28">
        <v>53296687.19032</v>
      </c>
      <c r="N204" s="34">
        <v>40765578.420000002</v>
      </c>
      <c r="O204" s="33">
        <v>4324061.4045000002</v>
      </c>
      <c r="P204" s="28">
        <v>40814499.057360008</v>
      </c>
      <c r="Q204" s="34">
        <v>42360250.909999996</v>
      </c>
      <c r="R204" s="33">
        <v>4513585.9523999998</v>
      </c>
      <c r="S204" s="28">
        <f t="shared" ref="S204:S267" si="42">+(Q204-R204)*(1+G204/100)</f>
        <v>42388264.752512001</v>
      </c>
      <c r="T204" s="34">
        <v>38320064.850000001</v>
      </c>
      <c r="U204" s="33">
        <v>4086520.9955040002</v>
      </c>
      <c r="V204" s="32">
        <f t="shared" ref="V204:V267" si="43">+(T204-U204)*(1+G204/100)</f>
        <v>38341569.117035523</v>
      </c>
      <c r="W204" s="34">
        <v>44246830.93</v>
      </c>
      <c r="X204" s="33">
        <v>4740743.8851279998</v>
      </c>
      <c r="Y204" s="32">
        <f t="shared" si="39"/>
        <v>44246817.490256645</v>
      </c>
      <c r="Z204" s="34">
        <v>47465918.18</v>
      </c>
      <c r="AA204" s="33">
        <v>5085646.9576120004</v>
      </c>
      <c r="AB204" s="32">
        <f t="shared" ref="AB204:AB267" si="44">+(Z204-AA204)*(1+G204/100)</f>
        <v>47465903.769074567</v>
      </c>
      <c r="AC204" s="34"/>
      <c r="AD204" s="33"/>
      <c r="AE204" s="32"/>
      <c r="AF204" s="34"/>
      <c r="AG204" s="33"/>
      <c r="AH204" s="32"/>
      <c r="AI204" s="147">
        <f t="shared" ref="AI204:AI267" si="45">+ROUND((AB204+Y204+V204+S204+P204)/5,2)</f>
        <v>42651410.840000004</v>
      </c>
      <c r="AJ204" s="30">
        <f t="shared" ref="AJ204:AJ267" si="46">ROUND(AI204/F204,2)</f>
        <v>1873.96</v>
      </c>
      <c r="AK204" s="29">
        <f>+$AL$601</f>
        <v>2628.54</v>
      </c>
      <c r="AL204" s="28">
        <f t="shared" si="40"/>
        <v>17174240.799999997</v>
      </c>
      <c r="AM204" s="27">
        <f t="shared" si="41"/>
        <v>7.3775182444129339E-3</v>
      </c>
      <c r="AN204" s="79">
        <f t="shared" ref="AN204:AN267" si="47">+ROUND(AM204,18)</f>
        <v>7.3775182444129296E-3</v>
      </c>
    </row>
    <row r="205" spans="1:40" ht="15.75" customHeight="1" x14ac:dyDescent="0.25">
      <c r="A205" s="126">
        <v>1</v>
      </c>
      <c r="B205" s="77">
        <v>221</v>
      </c>
      <c r="C205" s="77">
        <v>11</v>
      </c>
      <c r="D205" s="78" t="s">
        <v>598</v>
      </c>
      <c r="E205" s="78" t="s">
        <v>47</v>
      </c>
      <c r="F205" s="124">
        <v>6247</v>
      </c>
      <c r="G205" s="34">
        <v>12</v>
      </c>
      <c r="H205" s="34">
        <v>4528228.28</v>
      </c>
      <c r="I205" s="33">
        <v>0</v>
      </c>
      <c r="J205" s="28">
        <v>5071615.6736000003</v>
      </c>
      <c r="K205" s="34">
        <v>4525345.63</v>
      </c>
      <c r="L205" s="33">
        <v>0</v>
      </c>
      <c r="M205" s="28">
        <v>5068387.1056000004</v>
      </c>
      <c r="N205" s="34">
        <v>2906884.06</v>
      </c>
      <c r="O205" s="33">
        <v>0</v>
      </c>
      <c r="P205" s="28">
        <v>3255710.1472000005</v>
      </c>
      <c r="Q205" s="34">
        <v>3794272.73</v>
      </c>
      <c r="R205" s="33">
        <v>0</v>
      </c>
      <c r="S205" s="28">
        <f t="shared" si="42"/>
        <v>4249585.4576000003</v>
      </c>
      <c r="T205" s="34">
        <v>2662363</v>
      </c>
      <c r="U205" s="33">
        <v>0</v>
      </c>
      <c r="V205" s="32">
        <f t="shared" si="43"/>
        <v>2981846.56</v>
      </c>
      <c r="W205" s="34">
        <v>4313205.62</v>
      </c>
      <c r="X205" s="33">
        <v>0</v>
      </c>
      <c r="Y205" s="32">
        <f t="shared" si="39"/>
        <v>4830790.2944000009</v>
      </c>
      <c r="Z205" s="34">
        <v>5494652.2800000003</v>
      </c>
      <c r="AA205" s="33">
        <v>0</v>
      </c>
      <c r="AB205" s="32">
        <f t="shared" si="44"/>
        <v>6154010.5536000011</v>
      </c>
      <c r="AC205" s="34"/>
      <c r="AD205" s="33"/>
      <c r="AE205" s="32"/>
      <c r="AF205" s="34"/>
      <c r="AG205" s="33"/>
      <c r="AH205" s="32"/>
      <c r="AI205" s="147">
        <f t="shared" si="45"/>
        <v>4294388.5999999996</v>
      </c>
      <c r="AJ205" s="30">
        <f t="shared" si="46"/>
        <v>687.43</v>
      </c>
      <c r="AK205" s="29">
        <f>+$AL$601</f>
        <v>2628.54</v>
      </c>
      <c r="AL205" s="28">
        <f t="shared" si="40"/>
        <v>12126114.17</v>
      </c>
      <c r="AM205" s="27">
        <f t="shared" si="41"/>
        <v>5.2090004772152266E-3</v>
      </c>
      <c r="AN205" s="79">
        <f t="shared" si="47"/>
        <v>5.2090004772152301E-3</v>
      </c>
    </row>
    <row r="206" spans="1:40" ht="15.75" customHeight="1" x14ac:dyDescent="0.25">
      <c r="A206" s="126">
        <v>1</v>
      </c>
      <c r="B206" s="77">
        <v>222</v>
      </c>
      <c r="C206" s="77">
        <v>18</v>
      </c>
      <c r="D206" s="78" t="s">
        <v>598</v>
      </c>
      <c r="E206" s="78" t="s">
        <v>48</v>
      </c>
      <c r="F206" s="124">
        <v>11642</v>
      </c>
      <c r="G206" s="34">
        <v>12</v>
      </c>
      <c r="H206" s="34">
        <v>40385978.380000003</v>
      </c>
      <c r="I206" s="33">
        <v>2263150.9912999999</v>
      </c>
      <c r="J206" s="28">
        <v>42697566.675344005</v>
      </c>
      <c r="K206" s="34">
        <v>38461535.450000003</v>
      </c>
      <c r="L206" s="33">
        <v>2155308.9679999999</v>
      </c>
      <c r="M206" s="28">
        <v>40662973.659840003</v>
      </c>
      <c r="N206" s="34">
        <v>34486118.57</v>
      </c>
      <c r="O206" s="33">
        <v>1932531.8085</v>
      </c>
      <c r="P206" s="28">
        <v>36460017.172880001</v>
      </c>
      <c r="Q206" s="34">
        <v>35530843.200000003</v>
      </c>
      <c r="R206" s="33">
        <v>2000425.4575</v>
      </c>
      <c r="S206" s="28">
        <f t="shared" si="42"/>
        <v>37554067.87160001</v>
      </c>
      <c r="T206" s="34">
        <v>34424502.729999997</v>
      </c>
      <c r="U206" s="33">
        <v>1940480.8143829999</v>
      </c>
      <c r="V206" s="32">
        <f t="shared" si="43"/>
        <v>36382104.54549104</v>
      </c>
      <c r="W206" s="34">
        <v>35949176.659999996</v>
      </c>
      <c r="X206" s="33">
        <v>2034865.792777</v>
      </c>
      <c r="Y206" s="32">
        <f t="shared" si="39"/>
        <v>37984028.171289757</v>
      </c>
      <c r="Z206" s="34">
        <v>37785719.850000001</v>
      </c>
      <c r="AA206" s="33">
        <v>2138821.3974680002</v>
      </c>
      <c r="AB206" s="32">
        <f t="shared" si="44"/>
        <v>39924526.266835846</v>
      </c>
      <c r="AC206" s="34"/>
      <c r="AD206" s="33"/>
      <c r="AE206" s="32"/>
      <c r="AF206" s="34"/>
      <c r="AG206" s="33"/>
      <c r="AH206" s="32"/>
      <c r="AI206" s="147">
        <f t="shared" si="45"/>
        <v>37660948.810000002</v>
      </c>
      <c r="AJ206" s="30">
        <f t="shared" si="46"/>
        <v>3234.92</v>
      </c>
      <c r="AK206" s="29">
        <f>+$AL$601</f>
        <v>2628.54</v>
      </c>
      <c r="AL206" s="28">
        <f t="shared" si="40"/>
        <v>0</v>
      </c>
      <c r="AM206" s="27">
        <f t="shared" si="41"/>
        <v>0</v>
      </c>
      <c r="AN206" s="79">
        <f t="shared" si="47"/>
        <v>0</v>
      </c>
    </row>
    <row r="207" spans="1:40" ht="15.75" customHeight="1" x14ac:dyDescent="0.25">
      <c r="A207" s="126">
        <v>1</v>
      </c>
      <c r="B207" s="77">
        <v>223</v>
      </c>
      <c r="C207" s="77">
        <v>18</v>
      </c>
      <c r="D207" s="78" t="s">
        <v>597</v>
      </c>
      <c r="E207" s="78" t="s">
        <v>303</v>
      </c>
      <c r="F207" s="124">
        <v>329</v>
      </c>
      <c r="G207" s="34">
        <v>10</v>
      </c>
      <c r="H207" s="34">
        <v>741380.3</v>
      </c>
      <c r="I207" s="33">
        <v>8431.1569999999992</v>
      </c>
      <c r="J207" s="28">
        <v>806244.0573000001</v>
      </c>
      <c r="K207" s="34">
        <v>443724.57</v>
      </c>
      <c r="L207" s="33">
        <v>5744.8218999999999</v>
      </c>
      <c r="M207" s="28">
        <v>481777.72291000007</v>
      </c>
      <c r="N207" s="34">
        <v>425663.29</v>
      </c>
      <c r="O207" s="33">
        <v>13906.4017</v>
      </c>
      <c r="P207" s="28">
        <v>452932.57713000005</v>
      </c>
      <c r="Q207" s="34">
        <v>461476.91</v>
      </c>
      <c r="R207" s="33">
        <v>21862.633099999999</v>
      </c>
      <c r="S207" s="28">
        <f t="shared" si="42"/>
        <v>483575.70459000004</v>
      </c>
      <c r="T207" s="34">
        <v>432063.82</v>
      </c>
      <c r="U207" s="33">
        <v>20517.447788000001</v>
      </c>
      <c r="V207" s="32">
        <f t="shared" si="43"/>
        <v>452701.00943320006</v>
      </c>
      <c r="W207" s="34">
        <v>626058.30000000005</v>
      </c>
      <c r="X207" s="33">
        <v>29812.714678</v>
      </c>
      <c r="Y207" s="32">
        <f t="shared" si="39"/>
        <v>655870.14385420014</v>
      </c>
      <c r="Z207" s="34">
        <v>549781.31999999995</v>
      </c>
      <c r="AA207" s="33">
        <v>26180.424640000001</v>
      </c>
      <c r="AB207" s="32">
        <f t="shared" si="44"/>
        <v>575960.98489600001</v>
      </c>
      <c r="AC207" s="34"/>
      <c r="AD207" s="33"/>
      <c r="AE207" s="32"/>
      <c r="AF207" s="34"/>
      <c r="AG207" s="33"/>
      <c r="AH207" s="32"/>
      <c r="AI207" s="147">
        <f t="shared" si="45"/>
        <v>524208.08</v>
      </c>
      <c r="AJ207" s="30">
        <f t="shared" si="46"/>
        <v>1593.34</v>
      </c>
      <c r="AK207" s="29">
        <f>+$AL$600</f>
        <v>2144.19</v>
      </c>
      <c r="AL207" s="28">
        <f t="shared" si="40"/>
        <v>181229.65000000005</v>
      </c>
      <c r="AM207" s="27">
        <f t="shared" si="41"/>
        <v>7.7850605734116127E-5</v>
      </c>
      <c r="AN207" s="79">
        <f t="shared" si="47"/>
        <v>7.7850605734116005E-5</v>
      </c>
    </row>
    <row r="208" spans="1:40" ht="15.75" customHeight="1" x14ac:dyDescent="0.25">
      <c r="A208" s="126">
        <v>1</v>
      </c>
      <c r="B208" s="77">
        <v>225</v>
      </c>
      <c r="C208" s="77">
        <v>4</v>
      </c>
      <c r="D208" s="78" t="s">
        <v>597</v>
      </c>
      <c r="E208" s="78" t="s">
        <v>304</v>
      </c>
      <c r="F208" s="124">
        <v>1624</v>
      </c>
      <c r="G208" s="34">
        <v>10</v>
      </c>
      <c r="H208" s="34">
        <v>1400562.33</v>
      </c>
      <c r="I208" s="33">
        <v>0</v>
      </c>
      <c r="J208" s="28">
        <v>1540618.5630000003</v>
      </c>
      <c r="K208" s="34">
        <v>1486673.53</v>
      </c>
      <c r="L208" s="33">
        <v>147294.57800000001</v>
      </c>
      <c r="M208" s="28">
        <v>1473316.8472000002</v>
      </c>
      <c r="N208" s="34">
        <v>1653822.34</v>
      </c>
      <c r="O208" s="33">
        <v>148844.58420000001</v>
      </c>
      <c r="P208" s="28">
        <v>1655475.5313800003</v>
      </c>
      <c r="Q208" s="34">
        <v>1784907.42</v>
      </c>
      <c r="R208" s="33">
        <v>162041.23250000001</v>
      </c>
      <c r="S208" s="28">
        <f t="shared" si="42"/>
        <v>1785152.8062500001</v>
      </c>
      <c r="T208" s="34">
        <v>1861941.9</v>
      </c>
      <c r="U208" s="33">
        <v>169689.24319499999</v>
      </c>
      <c r="V208" s="32">
        <f t="shared" si="43"/>
        <v>1861477.9224854999</v>
      </c>
      <c r="W208" s="34">
        <v>2046734.73</v>
      </c>
      <c r="X208" s="33">
        <v>186067.282504</v>
      </c>
      <c r="Y208" s="32">
        <f t="shared" si="39"/>
        <v>2046734.1922456</v>
      </c>
      <c r="Z208" s="34">
        <v>2086892.86</v>
      </c>
      <c r="AA208" s="33">
        <v>189718.01170999999</v>
      </c>
      <c r="AB208" s="32">
        <f t="shared" si="44"/>
        <v>2086892.3331190003</v>
      </c>
      <c r="AC208" s="34"/>
      <c r="AD208" s="33"/>
      <c r="AE208" s="32"/>
      <c r="AF208" s="34"/>
      <c r="AG208" s="33"/>
      <c r="AH208" s="32"/>
      <c r="AI208" s="147">
        <f t="shared" si="45"/>
        <v>1887146.56</v>
      </c>
      <c r="AJ208" s="30">
        <f t="shared" si="46"/>
        <v>1162.04</v>
      </c>
      <c r="AK208" s="29">
        <f>+$AL$600</f>
        <v>2144.19</v>
      </c>
      <c r="AL208" s="28">
        <f t="shared" si="40"/>
        <v>1595011.6</v>
      </c>
      <c r="AM208" s="27">
        <f t="shared" si="41"/>
        <v>6.8516724064159311E-4</v>
      </c>
      <c r="AN208" s="79">
        <f t="shared" si="47"/>
        <v>6.85167240641593E-4</v>
      </c>
    </row>
    <row r="209" spans="1:40" ht="15.75" customHeight="1" x14ac:dyDescent="0.25">
      <c r="A209" s="126">
        <v>1</v>
      </c>
      <c r="B209" s="77">
        <v>226</v>
      </c>
      <c r="C209" s="77">
        <v>19</v>
      </c>
      <c r="D209" s="78" t="s">
        <v>597</v>
      </c>
      <c r="E209" s="78" t="s">
        <v>305</v>
      </c>
      <c r="F209" s="124">
        <v>792</v>
      </c>
      <c r="G209" s="34">
        <v>10</v>
      </c>
      <c r="H209" s="34">
        <v>1773090.63</v>
      </c>
      <c r="I209" s="33">
        <v>51127.1495</v>
      </c>
      <c r="J209" s="28">
        <v>1894159.82855</v>
      </c>
      <c r="K209" s="34">
        <v>1740127.44</v>
      </c>
      <c r="L209" s="33">
        <v>50176.691200000001</v>
      </c>
      <c r="M209" s="28">
        <v>1858945.8236800001</v>
      </c>
      <c r="N209" s="34">
        <v>1827092.12</v>
      </c>
      <c r="O209" s="33">
        <v>52684.236799999999</v>
      </c>
      <c r="P209" s="28">
        <v>1951848.6715200001</v>
      </c>
      <c r="Q209" s="34">
        <v>1367495.14</v>
      </c>
      <c r="R209" s="33">
        <v>39836.404900000001</v>
      </c>
      <c r="S209" s="28">
        <f t="shared" si="42"/>
        <v>1460424.60861</v>
      </c>
      <c r="T209" s="34">
        <v>1103629.17</v>
      </c>
      <c r="U209" s="33">
        <v>39812.097806999998</v>
      </c>
      <c r="V209" s="32">
        <f t="shared" si="43"/>
        <v>1170198.7794123001</v>
      </c>
      <c r="W209" s="34">
        <v>1346341.44</v>
      </c>
      <c r="X209" s="33">
        <v>122395.163319</v>
      </c>
      <c r="Y209" s="32">
        <f t="shared" si="39"/>
        <v>1346340.9043491001</v>
      </c>
      <c r="Z209" s="34">
        <v>1694683.28</v>
      </c>
      <c r="AA209" s="33">
        <v>154062.60022299999</v>
      </c>
      <c r="AB209" s="32">
        <f t="shared" si="44"/>
        <v>1694682.7477547002</v>
      </c>
      <c r="AC209" s="34"/>
      <c r="AD209" s="33"/>
      <c r="AE209" s="32"/>
      <c r="AF209" s="34"/>
      <c r="AG209" s="33"/>
      <c r="AH209" s="32"/>
      <c r="AI209" s="147">
        <f t="shared" si="45"/>
        <v>1524699.14</v>
      </c>
      <c r="AJ209" s="30">
        <f t="shared" si="46"/>
        <v>1925.13</v>
      </c>
      <c r="AK209" s="29">
        <f>+$AL$600</f>
        <v>2144.19</v>
      </c>
      <c r="AL209" s="28">
        <f t="shared" si="40"/>
        <v>173495.51999999996</v>
      </c>
      <c r="AM209" s="27">
        <f t="shared" si="41"/>
        <v>7.4528264686023792E-5</v>
      </c>
      <c r="AN209" s="79">
        <f t="shared" si="47"/>
        <v>7.4528264686023996E-5</v>
      </c>
    </row>
    <row r="210" spans="1:40" ht="15.75" customHeight="1" x14ac:dyDescent="0.25">
      <c r="A210" s="126">
        <v>1</v>
      </c>
      <c r="B210" s="77">
        <v>227</v>
      </c>
      <c r="C210" s="77">
        <v>6</v>
      </c>
      <c r="D210" s="78" t="s">
        <v>597</v>
      </c>
      <c r="E210" s="78" t="s">
        <v>307</v>
      </c>
      <c r="F210" s="124">
        <v>2241</v>
      </c>
      <c r="G210" s="34">
        <v>10</v>
      </c>
      <c r="H210" s="34">
        <v>2226544.83</v>
      </c>
      <c r="I210" s="33">
        <v>0</v>
      </c>
      <c r="J210" s="28">
        <v>2449199.3130000001</v>
      </c>
      <c r="K210" s="34">
        <v>2231167.12</v>
      </c>
      <c r="L210" s="33">
        <v>0</v>
      </c>
      <c r="M210" s="28">
        <v>2454283.8320000004</v>
      </c>
      <c r="N210" s="34">
        <v>1608868.22</v>
      </c>
      <c r="O210" s="33">
        <v>0</v>
      </c>
      <c r="P210" s="28">
        <v>1769755.0420000001</v>
      </c>
      <c r="Q210" s="34">
        <v>1929375.62</v>
      </c>
      <c r="R210" s="33">
        <v>0</v>
      </c>
      <c r="S210" s="28">
        <f t="shared" si="42"/>
        <v>2122313.1820000005</v>
      </c>
      <c r="T210" s="34">
        <v>1731237.34</v>
      </c>
      <c r="U210" s="33">
        <v>0</v>
      </c>
      <c r="V210" s="32">
        <f t="shared" si="43"/>
        <v>1904361.0740000003</v>
      </c>
      <c r="W210" s="34">
        <v>2445977.2999999998</v>
      </c>
      <c r="X210" s="33">
        <v>0</v>
      </c>
      <c r="Y210" s="32">
        <f t="shared" si="39"/>
        <v>2690575.03</v>
      </c>
      <c r="Z210" s="34">
        <v>2777836.65</v>
      </c>
      <c r="AA210" s="33">
        <v>0</v>
      </c>
      <c r="AB210" s="32">
        <f t="shared" si="44"/>
        <v>3055620.3149999999</v>
      </c>
      <c r="AC210" s="34"/>
      <c r="AD210" s="33"/>
      <c r="AE210" s="32"/>
      <c r="AF210" s="34"/>
      <c r="AG210" s="33"/>
      <c r="AH210" s="32"/>
      <c r="AI210" s="147">
        <f t="shared" si="45"/>
        <v>2308524.9300000002</v>
      </c>
      <c r="AJ210" s="30">
        <f t="shared" si="46"/>
        <v>1030.1300000000001</v>
      </c>
      <c r="AK210" s="29">
        <f>+$AL$600</f>
        <v>2144.19</v>
      </c>
      <c r="AL210" s="28">
        <f t="shared" si="40"/>
        <v>2496608.46</v>
      </c>
      <c r="AM210" s="27">
        <f t="shared" si="41"/>
        <v>1.0724651341097815E-3</v>
      </c>
      <c r="AN210" s="79">
        <f t="shared" si="47"/>
        <v>1.07246513410978E-3</v>
      </c>
    </row>
    <row r="211" spans="1:40" ht="15.75" customHeight="1" x14ac:dyDescent="0.25">
      <c r="A211" s="126">
        <v>1</v>
      </c>
      <c r="B211" s="77">
        <v>228</v>
      </c>
      <c r="C211" s="77">
        <v>3</v>
      </c>
      <c r="D211" s="78" t="s">
        <v>597</v>
      </c>
      <c r="E211" s="78" t="s">
        <v>308</v>
      </c>
      <c r="F211" s="124">
        <v>6032</v>
      </c>
      <c r="G211" s="34">
        <v>10</v>
      </c>
      <c r="H211" s="34">
        <v>11549449.01</v>
      </c>
      <c r="I211" s="33">
        <v>0</v>
      </c>
      <c r="J211" s="28">
        <v>12704393.911</v>
      </c>
      <c r="K211" s="34">
        <v>11420708.75</v>
      </c>
      <c r="L211" s="33">
        <v>0</v>
      </c>
      <c r="M211" s="28">
        <v>12562779.625000002</v>
      </c>
      <c r="N211" s="34">
        <v>11102279.470000001</v>
      </c>
      <c r="O211" s="33">
        <v>0</v>
      </c>
      <c r="P211" s="28">
        <v>12212507.417000001</v>
      </c>
      <c r="Q211" s="34">
        <v>11169192.4</v>
      </c>
      <c r="R211" s="33">
        <v>0</v>
      </c>
      <c r="S211" s="28">
        <f t="shared" si="42"/>
        <v>12286111.640000001</v>
      </c>
      <c r="T211" s="34">
        <v>10280528.699999999</v>
      </c>
      <c r="U211" s="33">
        <v>0</v>
      </c>
      <c r="V211" s="32">
        <f t="shared" si="43"/>
        <v>11308581.57</v>
      </c>
      <c r="W211" s="34">
        <v>11850899.560000001</v>
      </c>
      <c r="X211" s="33">
        <v>0</v>
      </c>
      <c r="Y211" s="32">
        <f t="shared" si="39"/>
        <v>13035989.516000001</v>
      </c>
      <c r="Z211" s="34">
        <v>12631324.59</v>
      </c>
      <c r="AA211" s="33">
        <v>0</v>
      </c>
      <c r="AB211" s="32">
        <f t="shared" si="44"/>
        <v>13894457.049000001</v>
      </c>
      <c r="AC211" s="34"/>
      <c r="AD211" s="33"/>
      <c r="AE211" s="32"/>
      <c r="AF211" s="34"/>
      <c r="AG211" s="33"/>
      <c r="AH211" s="32"/>
      <c r="AI211" s="147">
        <f t="shared" si="45"/>
        <v>12547529.439999999</v>
      </c>
      <c r="AJ211" s="30">
        <f t="shared" si="46"/>
        <v>2080.16</v>
      </c>
      <c r="AK211" s="29">
        <f>+$AL$600</f>
        <v>2144.19</v>
      </c>
      <c r="AL211" s="28">
        <f t="shared" si="40"/>
        <v>386228.96000000119</v>
      </c>
      <c r="AM211" s="27">
        <f t="shared" si="41"/>
        <v>1.6591191611338316E-4</v>
      </c>
      <c r="AN211" s="79">
        <f t="shared" si="47"/>
        <v>1.6591191611338299E-4</v>
      </c>
    </row>
    <row r="212" spans="1:40" ht="15.75" customHeight="1" x14ac:dyDescent="0.25">
      <c r="A212" s="126">
        <v>1</v>
      </c>
      <c r="B212" s="77">
        <v>229</v>
      </c>
      <c r="C212" s="77">
        <v>5</v>
      </c>
      <c r="D212" s="78" t="s">
        <v>598</v>
      </c>
      <c r="E212" s="78" t="s">
        <v>49</v>
      </c>
      <c r="F212" s="124">
        <v>8283</v>
      </c>
      <c r="G212" s="34">
        <v>12</v>
      </c>
      <c r="H212" s="34">
        <v>9738320.8900000006</v>
      </c>
      <c r="I212" s="33">
        <v>912783.6189</v>
      </c>
      <c r="J212" s="28">
        <v>9884601.7436320018</v>
      </c>
      <c r="K212" s="34">
        <v>9792310.6799999997</v>
      </c>
      <c r="L212" s="33">
        <v>893050.40850000002</v>
      </c>
      <c r="M212" s="28">
        <v>9967171.5040799994</v>
      </c>
      <c r="N212" s="34">
        <v>9296782.1500000004</v>
      </c>
      <c r="O212" s="33">
        <v>681764.89320000005</v>
      </c>
      <c r="P212" s="28">
        <v>9648819.3276160005</v>
      </c>
      <c r="Q212" s="34">
        <v>9984361.0800000001</v>
      </c>
      <c r="R212" s="33">
        <v>735906.63190000004</v>
      </c>
      <c r="S212" s="28">
        <f t="shared" si="42"/>
        <v>10358268.981872002</v>
      </c>
      <c r="T212" s="34">
        <v>9223530.2899999991</v>
      </c>
      <c r="U212" s="33">
        <v>680532.57056200004</v>
      </c>
      <c r="V212" s="32">
        <f t="shared" si="43"/>
        <v>9568157.4457705598</v>
      </c>
      <c r="W212" s="34">
        <v>15345946.710000001</v>
      </c>
      <c r="X212" s="33">
        <v>1136737.4175130001</v>
      </c>
      <c r="Y212" s="32">
        <f t="shared" si="39"/>
        <v>15914314.407585442</v>
      </c>
      <c r="Z212" s="34">
        <v>14958687.810000001</v>
      </c>
      <c r="AA212" s="33">
        <v>1108051.581268</v>
      </c>
      <c r="AB212" s="32">
        <f t="shared" si="44"/>
        <v>15512712.576179843</v>
      </c>
      <c r="AC212" s="34"/>
      <c r="AD212" s="33"/>
      <c r="AE212" s="32"/>
      <c r="AF212" s="34"/>
      <c r="AG212" s="33"/>
      <c r="AH212" s="32"/>
      <c r="AI212" s="147">
        <f t="shared" si="45"/>
        <v>12200454.550000001</v>
      </c>
      <c r="AJ212" s="30">
        <f t="shared" si="46"/>
        <v>1472.95</v>
      </c>
      <c r="AK212" s="29">
        <f>+$AL$601</f>
        <v>2628.54</v>
      </c>
      <c r="AL212" s="28">
        <f t="shared" si="40"/>
        <v>9571751.9699999988</v>
      </c>
      <c r="AM212" s="27">
        <f t="shared" si="41"/>
        <v>4.1117261375344426E-3</v>
      </c>
      <c r="AN212" s="79">
        <f t="shared" si="47"/>
        <v>4.11172613753444E-3</v>
      </c>
    </row>
    <row r="213" spans="1:40" ht="15.75" customHeight="1" x14ac:dyDescent="0.25">
      <c r="A213" s="126">
        <v>1</v>
      </c>
      <c r="B213" s="77">
        <v>230</v>
      </c>
      <c r="C213" s="77">
        <v>14</v>
      </c>
      <c r="D213" s="78" t="s">
        <v>597</v>
      </c>
      <c r="E213" s="78" t="s">
        <v>309</v>
      </c>
      <c r="F213" s="124">
        <v>1194</v>
      </c>
      <c r="G213" s="34">
        <v>10</v>
      </c>
      <c r="H213" s="34">
        <v>267052.58</v>
      </c>
      <c r="I213" s="33">
        <v>0</v>
      </c>
      <c r="J213" s="28">
        <v>293757.83800000005</v>
      </c>
      <c r="K213" s="34">
        <v>194991.91</v>
      </c>
      <c r="L213" s="33">
        <v>0</v>
      </c>
      <c r="M213" s="28">
        <v>214491.10100000002</v>
      </c>
      <c r="N213" s="34">
        <v>310734.11</v>
      </c>
      <c r="O213" s="33">
        <v>0</v>
      </c>
      <c r="P213" s="28">
        <v>341807.52100000001</v>
      </c>
      <c r="Q213" s="34">
        <v>167946.13</v>
      </c>
      <c r="R213" s="33">
        <v>0</v>
      </c>
      <c r="S213" s="28">
        <f t="shared" si="42"/>
        <v>184740.74300000002</v>
      </c>
      <c r="T213" s="34">
        <v>65786.22</v>
      </c>
      <c r="U213" s="33">
        <v>0</v>
      </c>
      <c r="V213" s="32">
        <f t="shared" si="43"/>
        <v>72364.842000000004</v>
      </c>
      <c r="W213" s="34">
        <v>190443.51999999999</v>
      </c>
      <c r="X213" s="33">
        <v>0</v>
      </c>
      <c r="Y213" s="32">
        <f t="shared" si="39"/>
        <v>209487.872</v>
      </c>
      <c r="Z213" s="34">
        <v>371689.26</v>
      </c>
      <c r="AA213" s="33">
        <v>0</v>
      </c>
      <c r="AB213" s="32">
        <f t="shared" si="44"/>
        <v>408858.18600000005</v>
      </c>
      <c r="AC213" s="34"/>
      <c r="AD213" s="33"/>
      <c r="AE213" s="32"/>
      <c r="AF213" s="34"/>
      <c r="AG213" s="33"/>
      <c r="AH213" s="32"/>
      <c r="AI213" s="147">
        <f t="shared" si="45"/>
        <v>243451.83</v>
      </c>
      <c r="AJ213" s="30">
        <f t="shared" si="46"/>
        <v>203.9</v>
      </c>
      <c r="AK213" s="29">
        <f>+$AL$600</f>
        <v>2144.19</v>
      </c>
      <c r="AL213" s="28">
        <f t="shared" si="40"/>
        <v>2316706.2599999998</v>
      </c>
      <c r="AM213" s="27">
        <f t="shared" si="41"/>
        <v>9.9518475949723819E-4</v>
      </c>
      <c r="AN213" s="79">
        <f t="shared" si="47"/>
        <v>9.9518475949723797E-4</v>
      </c>
    </row>
    <row r="214" spans="1:40" ht="15.75" customHeight="1" x14ac:dyDescent="0.25">
      <c r="A214" s="126">
        <v>1</v>
      </c>
      <c r="B214" s="77">
        <v>231</v>
      </c>
      <c r="C214" s="77">
        <v>11</v>
      </c>
      <c r="D214" s="78" t="s">
        <v>598</v>
      </c>
      <c r="E214" s="78" t="s">
        <v>50</v>
      </c>
      <c r="F214" s="124">
        <v>6170</v>
      </c>
      <c r="G214" s="34">
        <v>12</v>
      </c>
      <c r="H214" s="34">
        <v>4044050.36</v>
      </c>
      <c r="I214" s="33">
        <v>0</v>
      </c>
      <c r="J214" s="28">
        <v>4529336.4032000005</v>
      </c>
      <c r="K214" s="34">
        <v>4772294.3600000003</v>
      </c>
      <c r="L214" s="33">
        <v>0</v>
      </c>
      <c r="M214" s="28">
        <v>5344969.6832000008</v>
      </c>
      <c r="N214" s="34">
        <v>5107466.2400000002</v>
      </c>
      <c r="O214" s="33">
        <v>0</v>
      </c>
      <c r="P214" s="28">
        <v>5720362.1888000006</v>
      </c>
      <c r="Q214" s="34">
        <v>5470604.9500000002</v>
      </c>
      <c r="R214" s="33">
        <v>0</v>
      </c>
      <c r="S214" s="28">
        <f t="shared" si="42"/>
        <v>6127077.5440000007</v>
      </c>
      <c r="T214" s="34">
        <v>4786027.07</v>
      </c>
      <c r="U214" s="33">
        <v>0</v>
      </c>
      <c r="V214" s="32">
        <f t="shared" si="43"/>
        <v>5360350.3184000012</v>
      </c>
      <c r="W214" s="34">
        <v>7248593.75</v>
      </c>
      <c r="X214" s="33">
        <v>658963.73389799998</v>
      </c>
      <c r="Y214" s="32">
        <f t="shared" si="39"/>
        <v>7380385.6180342408</v>
      </c>
      <c r="Z214" s="34">
        <v>7671857.5199999996</v>
      </c>
      <c r="AA214" s="33">
        <v>697442.27381399996</v>
      </c>
      <c r="AB214" s="32">
        <f t="shared" si="44"/>
        <v>7811345.0757283196</v>
      </c>
      <c r="AC214" s="34"/>
      <c r="AD214" s="33"/>
      <c r="AE214" s="32"/>
      <c r="AF214" s="34"/>
      <c r="AG214" s="33"/>
      <c r="AH214" s="32"/>
      <c r="AI214" s="147">
        <f t="shared" si="45"/>
        <v>6479904.1500000004</v>
      </c>
      <c r="AJ214" s="30">
        <f t="shared" si="46"/>
        <v>1050.23</v>
      </c>
      <c r="AK214" s="29">
        <f>+$AL$601</f>
        <v>2628.54</v>
      </c>
      <c r="AL214" s="28">
        <f t="shared" si="40"/>
        <v>9738172.6999999993</v>
      </c>
      <c r="AM214" s="27">
        <f t="shared" si="41"/>
        <v>4.1832152930739138E-3</v>
      </c>
      <c r="AN214" s="79">
        <f t="shared" si="47"/>
        <v>4.1832152930739103E-3</v>
      </c>
    </row>
    <row r="215" spans="1:40" ht="15.75" customHeight="1" x14ac:dyDescent="0.25">
      <c r="A215" s="126">
        <v>1</v>
      </c>
      <c r="B215" s="77">
        <v>232</v>
      </c>
      <c r="C215" s="77">
        <v>3</v>
      </c>
      <c r="D215" s="78" t="s">
        <v>597</v>
      </c>
      <c r="E215" s="78" t="s">
        <v>310</v>
      </c>
      <c r="F215" s="124">
        <v>3455</v>
      </c>
      <c r="G215" s="34">
        <v>10</v>
      </c>
      <c r="H215" s="34">
        <v>5328204.18</v>
      </c>
      <c r="I215" s="33">
        <v>298581.17469999997</v>
      </c>
      <c r="J215" s="28">
        <v>5532585.30583</v>
      </c>
      <c r="K215" s="34">
        <v>5345870.6900000004</v>
      </c>
      <c r="L215" s="33">
        <v>299571.1594</v>
      </c>
      <c r="M215" s="28">
        <v>5550929.4836600004</v>
      </c>
      <c r="N215" s="34">
        <v>4234651.24</v>
      </c>
      <c r="O215" s="33">
        <v>237300.3236</v>
      </c>
      <c r="P215" s="28">
        <v>4397086.0080400007</v>
      </c>
      <c r="Q215" s="34">
        <v>4048963.81</v>
      </c>
      <c r="R215" s="33">
        <v>228706.7267</v>
      </c>
      <c r="S215" s="28">
        <f t="shared" si="42"/>
        <v>4202282.7916300008</v>
      </c>
      <c r="T215" s="34">
        <v>3493864.04</v>
      </c>
      <c r="U215" s="33">
        <v>198141.73185800001</v>
      </c>
      <c r="V215" s="32">
        <f t="shared" si="43"/>
        <v>3625294.5389562002</v>
      </c>
      <c r="W215" s="34">
        <v>4702483.1399999997</v>
      </c>
      <c r="X215" s="33">
        <v>266178.57745799999</v>
      </c>
      <c r="Y215" s="32">
        <f t="shared" si="39"/>
        <v>4879935.0187961999</v>
      </c>
      <c r="Z215" s="34">
        <v>5514310.9800000004</v>
      </c>
      <c r="AA215" s="33">
        <v>312131.131505</v>
      </c>
      <c r="AB215" s="32">
        <f t="shared" si="44"/>
        <v>5722397.8333445005</v>
      </c>
      <c r="AC215" s="34"/>
      <c r="AD215" s="33"/>
      <c r="AE215" s="32"/>
      <c r="AF215" s="34"/>
      <c r="AG215" s="33"/>
      <c r="AH215" s="32"/>
      <c r="AI215" s="147">
        <f t="shared" si="45"/>
        <v>4565399.24</v>
      </c>
      <c r="AJ215" s="30">
        <f t="shared" si="46"/>
        <v>1321.39</v>
      </c>
      <c r="AK215" s="29">
        <f t="shared" ref="AK215:AK223" si="48">+$AL$600</f>
        <v>2144.19</v>
      </c>
      <c r="AL215" s="28">
        <f t="shared" si="40"/>
        <v>2842774</v>
      </c>
      <c r="AM215" s="27">
        <f t="shared" si="41"/>
        <v>1.2211670544262274E-3</v>
      </c>
      <c r="AN215" s="79">
        <f t="shared" si="47"/>
        <v>1.22116705442623E-3</v>
      </c>
    </row>
    <row r="216" spans="1:40" ht="15.75" customHeight="1" x14ac:dyDescent="0.25">
      <c r="A216" s="126">
        <v>1</v>
      </c>
      <c r="B216" s="77">
        <v>234</v>
      </c>
      <c r="C216" s="77">
        <v>13</v>
      </c>
      <c r="D216" s="78" t="s">
        <v>597</v>
      </c>
      <c r="E216" s="78" t="s">
        <v>311</v>
      </c>
      <c r="F216" s="124">
        <v>698</v>
      </c>
      <c r="G216" s="34">
        <v>10</v>
      </c>
      <c r="H216" s="34">
        <v>219513.04</v>
      </c>
      <c r="I216" s="33">
        <v>27132.245599999998</v>
      </c>
      <c r="J216" s="28">
        <v>211618.87384000004</v>
      </c>
      <c r="K216" s="34">
        <v>180362.02</v>
      </c>
      <c r="L216" s="33">
        <v>26627.199400000001</v>
      </c>
      <c r="M216" s="28">
        <v>169108.30265999999</v>
      </c>
      <c r="N216" s="34">
        <v>189513.67</v>
      </c>
      <c r="O216" s="33">
        <v>10620.082</v>
      </c>
      <c r="P216" s="28">
        <v>196782.94680000003</v>
      </c>
      <c r="Q216" s="34">
        <v>292446.64</v>
      </c>
      <c r="R216" s="33">
        <v>16529.338299999999</v>
      </c>
      <c r="S216" s="28">
        <f t="shared" si="42"/>
        <v>303509.03187000006</v>
      </c>
      <c r="T216" s="34">
        <v>186157.14</v>
      </c>
      <c r="U216" s="33">
        <v>10638.289503</v>
      </c>
      <c r="V216" s="32">
        <f t="shared" si="43"/>
        <v>193070.73554670002</v>
      </c>
      <c r="W216" s="34">
        <v>412781.32</v>
      </c>
      <c r="X216" s="33">
        <v>23365.226634999999</v>
      </c>
      <c r="Y216" s="32">
        <f t="shared" si="39"/>
        <v>428357.70270150003</v>
      </c>
      <c r="Z216" s="34">
        <v>577692.92000000004</v>
      </c>
      <c r="AA216" s="33">
        <v>32699.860026999999</v>
      </c>
      <c r="AB216" s="32">
        <f t="shared" si="44"/>
        <v>599492.36597030016</v>
      </c>
      <c r="AC216" s="34"/>
      <c r="AD216" s="33"/>
      <c r="AE216" s="32"/>
      <c r="AF216" s="34"/>
      <c r="AG216" s="33"/>
      <c r="AH216" s="32"/>
      <c r="AI216" s="147">
        <f t="shared" si="45"/>
        <v>344242.56</v>
      </c>
      <c r="AJ216" s="30">
        <f t="shared" si="46"/>
        <v>493.18</v>
      </c>
      <c r="AK216" s="29">
        <f t="shared" si="48"/>
        <v>2144.19</v>
      </c>
      <c r="AL216" s="28">
        <f t="shared" si="40"/>
        <v>1152404.98</v>
      </c>
      <c r="AM216" s="27">
        <f t="shared" si="41"/>
        <v>4.950372400101857E-4</v>
      </c>
      <c r="AN216" s="79">
        <f t="shared" si="47"/>
        <v>4.9503724001018603E-4</v>
      </c>
    </row>
    <row r="217" spans="1:40" ht="15.75" customHeight="1" x14ac:dyDescent="0.25">
      <c r="A217" s="126">
        <v>1</v>
      </c>
      <c r="B217" s="77">
        <v>235</v>
      </c>
      <c r="C217" s="77">
        <v>18</v>
      </c>
      <c r="D217" s="78" t="s">
        <v>597</v>
      </c>
      <c r="E217" s="78" t="s">
        <v>312</v>
      </c>
      <c r="F217" s="124">
        <v>3965</v>
      </c>
      <c r="G217" s="34">
        <v>10</v>
      </c>
      <c r="H217" s="34">
        <v>10832151.710000001</v>
      </c>
      <c r="I217" s="33">
        <v>510657.63900000002</v>
      </c>
      <c r="J217" s="28">
        <v>11353643.478100002</v>
      </c>
      <c r="K217" s="34">
        <v>10574918.91</v>
      </c>
      <c r="L217" s="33">
        <v>498530.97600000002</v>
      </c>
      <c r="M217" s="28">
        <v>11084026.727400001</v>
      </c>
      <c r="N217" s="34">
        <v>10030399.24</v>
      </c>
      <c r="O217" s="33">
        <v>472862.1568</v>
      </c>
      <c r="P217" s="28">
        <v>10513290.791520001</v>
      </c>
      <c r="Q217" s="34">
        <v>10830033.810000001</v>
      </c>
      <c r="R217" s="33">
        <v>513038.19809999998</v>
      </c>
      <c r="S217" s="28">
        <f t="shared" si="42"/>
        <v>11348695.173090002</v>
      </c>
      <c r="T217" s="34">
        <v>10603124.65</v>
      </c>
      <c r="U217" s="33">
        <v>502835.60043300001</v>
      </c>
      <c r="V217" s="32">
        <f t="shared" si="43"/>
        <v>11110317.954523701</v>
      </c>
      <c r="W217" s="34">
        <v>12174415.460000001</v>
      </c>
      <c r="X217" s="33">
        <v>579737.25938900001</v>
      </c>
      <c r="Y217" s="32">
        <f t="shared" si="39"/>
        <v>12754146.020672102</v>
      </c>
      <c r="Z217" s="34">
        <v>12565506.4</v>
      </c>
      <c r="AA217" s="33">
        <v>598360.73716500006</v>
      </c>
      <c r="AB217" s="32">
        <f t="shared" si="44"/>
        <v>13163860.229118502</v>
      </c>
      <c r="AC217" s="34"/>
      <c r="AD217" s="33"/>
      <c r="AE217" s="32"/>
      <c r="AF217" s="34"/>
      <c r="AG217" s="33"/>
      <c r="AH217" s="32"/>
      <c r="AI217" s="147">
        <f t="shared" si="45"/>
        <v>11778062.029999999</v>
      </c>
      <c r="AJ217" s="30">
        <f t="shared" si="46"/>
        <v>2970.51</v>
      </c>
      <c r="AK217" s="29">
        <f t="shared" si="48"/>
        <v>2144.19</v>
      </c>
      <c r="AL217" s="28">
        <f t="shared" si="40"/>
        <v>0</v>
      </c>
      <c r="AM217" s="27">
        <f t="shared" si="41"/>
        <v>0</v>
      </c>
      <c r="AN217" s="79">
        <f t="shared" si="47"/>
        <v>0</v>
      </c>
    </row>
    <row r="218" spans="1:40" ht="15.75" customHeight="1" x14ac:dyDescent="0.25">
      <c r="A218" s="126">
        <v>1</v>
      </c>
      <c r="B218" s="77">
        <v>236</v>
      </c>
      <c r="C218" s="77">
        <v>2</v>
      </c>
      <c r="D218" s="78" t="s">
        <v>597</v>
      </c>
      <c r="E218" s="78" t="s">
        <v>313</v>
      </c>
      <c r="F218" s="124">
        <v>3188</v>
      </c>
      <c r="G218" s="34">
        <v>10</v>
      </c>
      <c r="H218" s="34">
        <v>2592107.09</v>
      </c>
      <c r="I218" s="33">
        <v>0</v>
      </c>
      <c r="J218" s="28">
        <v>2851317.7990000001</v>
      </c>
      <c r="K218" s="34">
        <v>2841279.38</v>
      </c>
      <c r="L218" s="33">
        <v>0</v>
      </c>
      <c r="M218" s="28">
        <v>3125407.318</v>
      </c>
      <c r="N218" s="34">
        <v>2067638.59</v>
      </c>
      <c r="O218" s="33">
        <v>0</v>
      </c>
      <c r="P218" s="28">
        <v>2274402.4490000005</v>
      </c>
      <c r="Q218" s="34">
        <v>2718511</v>
      </c>
      <c r="R218" s="33">
        <v>0</v>
      </c>
      <c r="S218" s="28">
        <f t="shared" si="42"/>
        <v>2990362.1</v>
      </c>
      <c r="T218" s="34">
        <v>2252984.81</v>
      </c>
      <c r="U218" s="33">
        <v>0</v>
      </c>
      <c r="V218" s="32">
        <f t="shared" si="43"/>
        <v>2478283.2910000002</v>
      </c>
      <c r="W218" s="34">
        <v>3354490.75</v>
      </c>
      <c r="X218" s="33">
        <v>0</v>
      </c>
      <c r="Y218" s="32">
        <f t="shared" si="39"/>
        <v>3689939.8250000002</v>
      </c>
      <c r="Z218" s="34">
        <v>4404107.83</v>
      </c>
      <c r="AA218" s="33">
        <v>0</v>
      </c>
      <c r="AB218" s="32">
        <f t="shared" si="44"/>
        <v>4844518.6130000008</v>
      </c>
      <c r="AC218" s="34"/>
      <c r="AD218" s="33"/>
      <c r="AE218" s="32"/>
      <c r="AF218" s="34"/>
      <c r="AG218" s="33"/>
      <c r="AH218" s="32"/>
      <c r="AI218" s="147">
        <f t="shared" si="45"/>
        <v>3255501.26</v>
      </c>
      <c r="AJ218" s="30">
        <f t="shared" si="46"/>
        <v>1021.17</v>
      </c>
      <c r="AK218" s="29">
        <f t="shared" si="48"/>
        <v>2144.19</v>
      </c>
      <c r="AL218" s="28">
        <f t="shared" si="40"/>
        <v>3580187.76</v>
      </c>
      <c r="AM218" s="27">
        <f t="shared" si="41"/>
        <v>1.5379370084192528E-3</v>
      </c>
      <c r="AN218" s="79">
        <f t="shared" si="47"/>
        <v>1.53793700841925E-3</v>
      </c>
    </row>
    <row r="219" spans="1:40" ht="15.75" customHeight="1" x14ac:dyDescent="0.25">
      <c r="A219" s="126">
        <v>1</v>
      </c>
      <c r="B219" s="77">
        <v>237</v>
      </c>
      <c r="C219" s="77">
        <v>8</v>
      </c>
      <c r="D219" s="78" t="s">
        <v>597</v>
      </c>
      <c r="E219" s="78" t="s">
        <v>314</v>
      </c>
      <c r="F219" s="124">
        <v>1049</v>
      </c>
      <c r="G219" s="34">
        <v>10</v>
      </c>
      <c r="H219" s="34">
        <v>1483491.59</v>
      </c>
      <c r="I219" s="33">
        <v>0</v>
      </c>
      <c r="J219" s="28">
        <v>1631840.7490000003</v>
      </c>
      <c r="K219" s="34">
        <v>1307647.3</v>
      </c>
      <c r="L219" s="33">
        <v>0</v>
      </c>
      <c r="M219" s="28">
        <v>1438412.0300000003</v>
      </c>
      <c r="N219" s="34">
        <v>1327499.3899999999</v>
      </c>
      <c r="O219" s="33">
        <v>0</v>
      </c>
      <c r="P219" s="28">
        <v>1460249.3289999999</v>
      </c>
      <c r="Q219" s="34">
        <v>1506700.31</v>
      </c>
      <c r="R219" s="33">
        <v>0</v>
      </c>
      <c r="S219" s="28">
        <f t="shared" si="42"/>
        <v>1657370.3410000002</v>
      </c>
      <c r="T219" s="34">
        <v>1215660.3899999999</v>
      </c>
      <c r="U219" s="33">
        <v>0</v>
      </c>
      <c r="V219" s="32">
        <f t="shared" si="43"/>
        <v>1337226.429</v>
      </c>
      <c r="W219" s="34">
        <v>1466149.96</v>
      </c>
      <c r="X219" s="33">
        <v>0</v>
      </c>
      <c r="Y219" s="32">
        <f t="shared" si="39"/>
        <v>1612764.956</v>
      </c>
      <c r="Z219" s="34">
        <v>1873438.85</v>
      </c>
      <c r="AA219" s="33">
        <v>0</v>
      </c>
      <c r="AB219" s="32">
        <f t="shared" si="44"/>
        <v>2060782.7350000003</v>
      </c>
      <c r="AC219" s="34"/>
      <c r="AD219" s="33"/>
      <c r="AE219" s="32"/>
      <c r="AF219" s="34"/>
      <c r="AG219" s="33"/>
      <c r="AH219" s="32"/>
      <c r="AI219" s="147">
        <f t="shared" si="45"/>
        <v>1625678.76</v>
      </c>
      <c r="AJ219" s="30">
        <f t="shared" si="46"/>
        <v>1549.74</v>
      </c>
      <c r="AK219" s="29">
        <f t="shared" si="48"/>
        <v>2144.19</v>
      </c>
      <c r="AL219" s="28">
        <f t="shared" si="40"/>
        <v>623578.05000000005</v>
      </c>
      <c r="AM219" s="27">
        <f t="shared" si="41"/>
        <v>2.678696831064836E-4</v>
      </c>
      <c r="AN219" s="79">
        <f t="shared" si="47"/>
        <v>2.6786968310648398E-4</v>
      </c>
    </row>
    <row r="220" spans="1:40" ht="15.75" customHeight="1" x14ac:dyDescent="0.25">
      <c r="A220" s="126">
        <v>1</v>
      </c>
      <c r="B220" s="77">
        <v>239</v>
      </c>
      <c r="C220" s="77">
        <v>16</v>
      </c>
      <c r="D220" s="78" t="s">
        <v>597</v>
      </c>
      <c r="E220" s="78" t="s">
        <v>317</v>
      </c>
      <c r="F220" s="124">
        <v>1214</v>
      </c>
      <c r="G220" s="34">
        <v>10</v>
      </c>
      <c r="H220" s="34">
        <v>482971.76</v>
      </c>
      <c r="I220" s="33">
        <v>62779.840600000003</v>
      </c>
      <c r="J220" s="28">
        <v>462211.11134000006</v>
      </c>
      <c r="K220" s="34">
        <v>499681.24</v>
      </c>
      <c r="L220" s="33">
        <v>64326.487200000003</v>
      </c>
      <c r="M220" s="28">
        <v>478890.22808000003</v>
      </c>
      <c r="N220" s="34">
        <v>699841.69</v>
      </c>
      <c r="O220" s="33">
        <v>32992.408499999998</v>
      </c>
      <c r="P220" s="28">
        <v>733534.20964999998</v>
      </c>
      <c r="Q220" s="34">
        <v>681467.9</v>
      </c>
      <c r="R220" s="33">
        <v>32606.768599999999</v>
      </c>
      <c r="S220" s="28">
        <f t="shared" si="42"/>
        <v>713747.2445400001</v>
      </c>
      <c r="T220" s="34">
        <v>725574.68</v>
      </c>
      <c r="U220" s="33">
        <v>34884.816630000001</v>
      </c>
      <c r="V220" s="32">
        <f t="shared" si="43"/>
        <v>759758.84970700007</v>
      </c>
      <c r="W220" s="34">
        <v>1046488.29</v>
      </c>
      <c r="X220" s="33">
        <v>49832.962475</v>
      </c>
      <c r="Y220" s="32">
        <f t="shared" si="39"/>
        <v>1096320.8602775002</v>
      </c>
      <c r="Z220" s="34">
        <v>1141841.71</v>
      </c>
      <c r="AA220" s="33">
        <v>54373.595626000002</v>
      </c>
      <c r="AB220" s="32">
        <f t="shared" si="44"/>
        <v>1196214.9258113999</v>
      </c>
      <c r="AC220" s="34"/>
      <c r="AD220" s="33"/>
      <c r="AE220" s="32"/>
      <c r="AF220" s="34"/>
      <c r="AG220" s="33"/>
      <c r="AH220" s="32"/>
      <c r="AI220" s="147">
        <f t="shared" si="45"/>
        <v>899915.22</v>
      </c>
      <c r="AJ220" s="30">
        <f t="shared" si="46"/>
        <v>741.28</v>
      </c>
      <c r="AK220" s="29">
        <f t="shared" si="48"/>
        <v>2144.19</v>
      </c>
      <c r="AL220" s="28">
        <f t="shared" si="40"/>
        <v>1703132.74</v>
      </c>
      <c r="AM220" s="27">
        <f t="shared" si="41"/>
        <v>7.3161271047317517E-4</v>
      </c>
      <c r="AN220" s="79">
        <f t="shared" si="47"/>
        <v>7.3161271047317495E-4</v>
      </c>
    </row>
    <row r="221" spans="1:40" ht="15.75" customHeight="1" x14ac:dyDescent="0.25">
      <c r="A221" s="126">
        <v>1</v>
      </c>
      <c r="B221" s="77">
        <v>240</v>
      </c>
      <c r="C221" s="77">
        <v>9</v>
      </c>
      <c r="D221" s="78" t="s">
        <v>597</v>
      </c>
      <c r="E221" s="78" t="s">
        <v>318</v>
      </c>
      <c r="F221" s="124">
        <v>1007</v>
      </c>
      <c r="G221" s="34">
        <v>10</v>
      </c>
      <c r="H221" s="34">
        <v>1124144.6499999999</v>
      </c>
      <c r="I221" s="33">
        <v>46050.401100000003</v>
      </c>
      <c r="J221" s="28">
        <v>1185903.6737900001</v>
      </c>
      <c r="K221" s="34">
        <v>1103862.1000000001</v>
      </c>
      <c r="L221" s="33">
        <v>47622.765099999997</v>
      </c>
      <c r="M221" s="28">
        <v>1161863.2683900003</v>
      </c>
      <c r="N221" s="34">
        <v>1247797.23</v>
      </c>
      <c r="O221" s="33">
        <v>91505.560100000002</v>
      </c>
      <c r="P221" s="28">
        <v>1271920.8368900002</v>
      </c>
      <c r="Q221" s="34">
        <v>1200629.3899999999</v>
      </c>
      <c r="R221" s="33">
        <v>89144.771900000007</v>
      </c>
      <c r="S221" s="28">
        <f t="shared" si="42"/>
        <v>1222633.0799099999</v>
      </c>
      <c r="T221" s="34">
        <v>1022716.36</v>
      </c>
      <c r="U221" s="33">
        <v>76297.383027999997</v>
      </c>
      <c r="V221" s="32">
        <f t="shared" si="43"/>
        <v>1041060.8746692</v>
      </c>
      <c r="W221" s="34">
        <v>1955312.88</v>
      </c>
      <c r="X221" s="33">
        <v>144838.42993400001</v>
      </c>
      <c r="Y221" s="32">
        <f t="shared" si="39"/>
        <v>1991521.8950725999</v>
      </c>
      <c r="Z221" s="34">
        <v>1690013.83</v>
      </c>
      <c r="AA221" s="33">
        <v>125186.66564200001</v>
      </c>
      <c r="AB221" s="32">
        <f t="shared" si="44"/>
        <v>1721309.8807938001</v>
      </c>
      <c r="AC221" s="34"/>
      <c r="AD221" s="33"/>
      <c r="AE221" s="32"/>
      <c r="AF221" s="34"/>
      <c r="AG221" s="33"/>
      <c r="AH221" s="32"/>
      <c r="AI221" s="147">
        <f t="shared" si="45"/>
        <v>1449689.31</v>
      </c>
      <c r="AJ221" s="30">
        <f t="shared" si="46"/>
        <v>1439.61</v>
      </c>
      <c r="AK221" s="29">
        <f t="shared" si="48"/>
        <v>2144.19</v>
      </c>
      <c r="AL221" s="28">
        <f t="shared" si="40"/>
        <v>709512.06000000017</v>
      </c>
      <c r="AM221" s="27">
        <f t="shared" si="41"/>
        <v>3.0478425382745341E-4</v>
      </c>
      <c r="AN221" s="79">
        <f t="shared" si="47"/>
        <v>3.0478425382745298E-4</v>
      </c>
    </row>
    <row r="222" spans="1:40" ht="15.75" customHeight="1" x14ac:dyDescent="0.25">
      <c r="A222" s="126">
        <v>1</v>
      </c>
      <c r="B222" s="77">
        <v>242</v>
      </c>
      <c r="C222" s="77">
        <v>8</v>
      </c>
      <c r="D222" s="78" t="s">
        <v>597</v>
      </c>
      <c r="E222" s="78" t="s">
        <v>319</v>
      </c>
      <c r="F222" s="124">
        <v>4101</v>
      </c>
      <c r="G222" s="34">
        <v>10</v>
      </c>
      <c r="H222" s="34">
        <v>12488579.74</v>
      </c>
      <c r="I222" s="33">
        <v>0</v>
      </c>
      <c r="J222" s="28">
        <v>13737437.714000002</v>
      </c>
      <c r="K222" s="34">
        <v>11537374.58</v>
      </c>
      <c r="L222" s="33">
        <v>0</v>
      </c>
      <c r="M222" s="28">
        <v>12691112.038000001</v>
      </c>
      <c r="N222" s="34">
        <v>10968547.82</v>
      </c>
      <c r="O222" s="33">
        <v>0</v>
      </c>
      <c r="P222" s="28">
        <v>12065402.602000002</v>
      </c>
      <c r="Q222" s="34">
        <v>11805480.51</v>
      </c>
      <c r="R222" s="33">
        <v>0</v>
      </c>
      <c r="S222" s="28">
        <f t="shared" si="42"/>
        <v>12986028.561000001</v>
      </c>
      <c r="T222" s="34">
        <v>12202875.039999999</v>
      </c>
      <c r="U222" s="33">
        <v>0</v>
      </c>
      <c r="V222" s="32">
        <f t="shared" si="43"/>
        <v>13423162.544</v>
      </c>
      <c r="W222" s="34">
        <v>11708712.689999999</v>
      </c>
      <c r="X222" s="33">
        <v>0</v>
      </c>
      <c r="Y222" s="32">
        <f t="shared" si="39"/>
        <v>12879583.959000001</v>
      </c>
      <c r="Z222" s="34">
        <v>13120905.699999999</v>
      </c>
      <c r="AA222" s="33">
        <v>0</v>
      </c>
      <c r="AB222" s="32">
        <f t="shared" si="44"/>
        <v>14432996.27</v>
      </c>
      <c r="AC222" s="34"/>
      <c r="AD222" s="33"/>
      <c r="AE222" s="32"/>
      <c r="AF222" s="34"/>
      <c r="AG222" s="33"/>
      <c r="AH222" s="32"/>
      <c r="AI222" s="147">
        <f t="shared" si="45"/>
        <v>13157434.789999999</v>
      </c>
      <c r="AJ222" s="30">
        <f t="shared" si="46"/>
        <v>3208.35</v>
      </c>
      <c r="AK222" s="29">
        <f t="shared" si="48"/>
        <v>2144.19</v>
      </c>
      <c r="AL222" s="28">
        <f t="shared" si="40"/>
        <v>0</v>
      </c>
      <c r="AM222" s="27">
        <f t="shared" si="41"/>
        <v>0</v>
      </c>
      <c r="AN222" s="79">
        <f t="shared" si="47"/>
        <v>0</v>
      </c>
    </row>
    <row r="223" spans="1:40" ht="15.75" customHeight="1" x14ac:dyDescent="0.25">
      <c r="A223" s="126">
        <v>1</v>
      </c>
      <c r="B223" s="77">
        <v>243</v>
      </c>
      <c r="C223" s="77">
        <v>17</v>
      </c>
      <c r="D223" s="78" t="s">
        <v>597</v>
      </c>
      <c r="E223" s="78" t="s">
        <v>320</v>
      </c>
      <c r="F223" s="124">
        <v>1699</v>
      </c>
      <c r="G223" s="34">
        <v>10</v>
      </c>
      <c r="H223" s="34">
        <v>1329534.52</v>
      </c>
      <c r="I223" s="33">
        <v>0</v>
      </c>
      <c r="J223" s="28">
        <v>1462487.9720000001</v>
      </c>
      <c r="K223" s="34">
        <v>1145460.5900000001</v>
      </c>
      <c r="L223" s="33">
        <v>0</v>
      </c>
      <c r="M223" s="28">
        <v>1260006.6490000002</v>
      </c>
      <c r="N223" s="34">
        <v>1001895.94</v>
      </c>
      <c r="O223" s="33">
        <v>0</v>
      </c>
      <c r="P223" s="28">
        <v>1102085.534</v>
      </c>
      <c r="Q223" s="34">
        <v>886931.37</v>
      </c>
      <c r="R223" s="33">
        <v>0</v>
      </c>
      <c r="S223" s="28">
        <f t="shared" si="42"/>
        <v>975624.5070000001</v>
      </c>
      <c r="T223" s="34">
        <v>810376.53</v>
      </c>
      <c r="U223" s="33">
        <v>0</v>
      </c>
      <c r="V223" s="32">
        <f t="shared" si="43"/>
        <v>891414.18300000008</v>
      </c>
      <c r="W223" s="34">
        <v>2361127.0099999998</v>
      </c>
      <c r="X223" s="33">
        <v>0</v>
      </c>
      <c r="Y223" s="32">
        <f t="shared" si="39"/>
        <v>2597239.7110000001</v>
      </c>
      <c r="Z223" s="34">
        <v>1945829.13</v>
      </c>
      <c r="AA223" s="33">
        <v>0</v>
      </c>
      <c r="AB223" s="32">
        <f t="shared" si="44"/>
        <v>2140412.0430000001</v>
      </c>
      <c r="AC223" s="34"/>
      <c r="AD223" s="33"/>
      <c r="AE223" s="32"/>
      <c r="AF223" s="34"/>
      <c r="AG223" s="33"/>
      <c r="AH223" s="32"/>
      <c r="AI223" s="147">
        <f t="shared" si="45"/>
        <v>1541355.2</v>
      </c>
      <c r="AJ223" s="30">
        <f t="shared" si="46"/>
        <v>907.21</v>
      </c>
      <c r="AK223" s="29">
        <f t="shared" si="48"/>
        <v>2144.19</v>
      </c>
      <c r="AL223" s="28">
        <f t="shared" si="40"/>
        <v>2101629.02</v>
      </c>
      <c r="AM223" s="27">
        <f t="shared" si="41"/>
        <v>9.0279428468463519E-4</v>
      </c>
      <c r="AN223" s="79">
        <f t="shared" si="47"/>
        <v>9.0279428468463497E-4</v>
      </c>
    </row>
    <row r="224" spans="1:40" ht="15.75" customHeight="1" x14ac:dyDescent="0.25">
      <c r="A224" s="126">
        <v>1</v>
      </c>
      <c r="B224" s="77">
        <v>244</v>
      </c>
      <c r="C224" s="77">
        <v>5</v>
      </c>
      <c r="D224" s="78" t="s">
        <v>598</v>
      </c>
      <c r="E224" s="78" t="s">
        <v>51</v>
      </c>
      <c r="F224" s="124">
        <v>9205</v>
      </c>
      <c r="G224" s="34">
        <v>12</v>
      </c>
      <c r="H224" s="34">
        <v>17768847.859999999</v>
      </c>
      <c r="I224" s="33">
        <v>1303049.3535</v>
      </c>
      <c r="J224" s="28">
        <v>18441694.327280004</v>
      </c>
      <c r="K224" s="34">
        <v>17589675.789999999</v>
      </c>
      <c r="L224" s="33">
        <v>1289909.9931999999</v>
      </c>
      <c r="M224" s="28">
        <v>18255737.692416001</v>
      </c>
      <c r="N224" s="34">
        <v>16597065.880000001</v>
      </c>
      <c r="O224" s="33">
        <v>1217119.3714000001</v>
      </c>
      <c r="P224" s="28">
        <v>17225540.089632001</v>
      </c>
      <c r="Q224" s="34">
        <v>19692708.75</v>
      </c>
      <c r="R224" s="33">
        <v>1449527.9129000001</v>
      </c>
      <c r="S224" s="28">
        <f t="shared" si="42"/>
        <v>20432362.537552003</v>
      </c>
      <c r="T224" s="34">
        <v>17999142.100000001</v>
      </c>
      <c r="U224" s="33">
        <v>1326667.6884310001</v>
      </c>
      <c r="V224" s="32">
        <f t="shared" si="43"/>
        <v>18673171.340957284</v>
      </c>
      <c r="W224" s="34">
        <v>21991335.210000001</v>
      </c>
      <c r="X224" s="33">
        <v>2354352.1614740002</v>
      </c>
      <c r="Y224" s="32">
        <f t="shared" si="39"/>
        <v>21993421.014349122</v>
      </c>
      <c r="Z224" s="34">
        <v>24810636.140000001</v>
      </c>
      <c r="AA224" s="33">
        <v>2658287.9448990002</v>
      </c>
      <c r="AB224" s="32">
        <f t="shared" si="44"/>
        <v>24810629.978513122</v>
      </c>
      <c r="AC224" s="34"/>
      <c r="AD224" s="33"/>
      <c r="AE224" s="32"/>
      <c r="AF224" s="34"/>
      <c r="AG224" s="33"/>
      <c r="AH224" s="32"/>
      <c r="AI224" s="147">
        <f t="shared" si="45"/>
        <v>20627024.989999998</v>
      </c>
      <c r="AJ224" s="30">
        <f t="shared" si="46"/>
        <v>2240.85</v>
      </c>
      <c r="AK224" s="29">
        <f>+$AL$601</f>
        <v>2628.54</v>
      </c>
      <c r="AL224" s="28">
        <f t="shared" si="40"/>
        <v>3568686.4500000007</v>
      </c>
      <c r="AM224" s="27">
        <f t="shared" si="41"/>
        <v>1.5329964043280582E-3</v>
      </c>
      <c r="AN224" s="79">
        <f t="shared" si="47"/>
        <v>1.53299640432806E-3</v>
      </c>
    </row>
    <row r="225" spans="1:40" ht="15.75" customHeight="1" x14ac:dyDescent="0.25">
      <c r="A225" s="126">
        <v>1</v>
      </c>
      <c r="B225" s="77">
        <v>245</v>
      </c>
      <c r="C225" s="77">
        <v>10</v>
      </c>
      <c r="D225" s="78" t="s">
        <v>597</v>
      </c>
      <c r="E225" s="78" t="s">
        <v>322</v>
      </c>
      <c r="F225" s="124">
        <v>3634</v>
      </c>
      <c r="G225" s="34">
        <v>10</v>
      </c>
      <c r="H225" s="34">
        <v>2280741.84</v>
      </c>
      <c r="I225" s="33">
        <v>79980.178499999995</v>
      </c>
      <c r="J225" s="28">
        <v>2420837.8276500003</v>
      </c>
      <c r="K225" s="34">
        <v>2439518.9500000002</v>
      </c>
      <c r="L225" s="33">
        <v>178898.55009999999</v>
      </c>
      <c r="M225" s="28">
        <v>2486682.4398900005</v>
      </c>
      <c r="N225" s="34">
        <v>1204557.76</v>
      </c>
      <c r="O225" s="33">
        <v>88334.097500000003</v>
      </c>
      <c r="P225" s="28">
        <v>1227846.0287500003</v>
      </c>
      <c r="Q225" s="34">
        <v>1650319.78</v>
      </c>
      <c r="R225" s="33">
        <v>122603.5013</v>
      </c>
      <c r="S225" s="28">
        <f t="shared" si="42"/>
        <v>1680487.9065700003</v>
      </c>
      <c r="T225" s="34">
        <v>1658647.65</v>
      </c>
      <c r="U225" s="33">
        <v>123369.185688</v>
      </c>
      <c r="V225" s="32">
        <f t="shared" si="43"/>
        <v>1688806.3107432001</v>
      </c>
      <c r="W225" s="34">
        <v>1915838.58</v>
      </c>
      <c r="X225" s="33">
        <v>141914.42198399999</v>
      </c>
      <c r="Y225" s="32">
        <f t="shared" si="39"/>
        <v>1951316.5738176003</v>
      </c>
      <c r="Z225" s="34">
        <v>2014133.82</v>
      </c>
      <c r="AA225" s="33">
        <v>149195.483049</v>
      </c>
      <c r="AB225" s="32">
        <f t="shared" si="44"/>
        <v>2051432.1706461003</v>
      </c>
      <c r="AC225" s="34"/>
      <c r="AD225" s="33"/>
      <c r="AE225" s="32"/>
      <c r="AF225" s="34"/>
      <c r="AG225" s="33"/>
      <c r="AH225" s="32"/>
      <c r="AI225" s="147">
        <f t="shared" si="45"/>
        <v>1719977.8</v>
      </c>
      <c r="AJ225" s="30">
        <f t="shared" si="46"/>
        <v>473.3</v>
      </c>
      <c r="AK225" s="29">
        <f>+$AL$600</f>
        <v>2144.19</v>
      </c>
      <c r="AL225" s="28">
        <f t="shared" si="40"/>
        <v>6072014.2600000007</v>
      </c>
      <c r="AM225" s="27">
        <f t="shared" si="41"/>
        <v>2.6083479616452981E-3</v>
      </c>
      <c r="AN225" s="79">
        <f t="shared" si="47"/>
        <v>2.6083479616452999E-3</v>
      </c>
    </row>
    <row r="226" spans="1:40" ht="15.75" customHeight="1" x14ac:dyDescent="0.25">
      <c r="A226" s="126">
        <v>1</v>
      </c>
      <c r="B226" s="77">
        <v>246</v>
      </c>
      <c r="C226" s="77">
        <v>18</v>
      </c>
      <c r="D226" s="78" t="s">
        <v>597</v>
      </c>
      <c r="E226" s="78" t="s">
        <v>324</v>
      </c>
      <c r="F226" s="124">
        <v>924</v>
      </c>
      <c r="G226" s="34">
        <v>10</v>
      </c>
      <c r="H226" s="34">
        <v>1972075.54</v>
      </c>
      <c r="I226" s="33">
        <v>23380.776600000001</v>
      </c>
      <c r="J226" s="28">
        <v>2143564.2397400001</v>
      </c>
      <c r="K226" s="34">
        <v>1911965.14</v>
      </c>
      <c r="L226" s="33">
        <v>22735.613099999999</v>
      </c>
      <c r="M226" s="28">
        <v>2078152.4795900001</v>
      </c>
      <c r="N226" s="34">
        <v>1948337.8</v>
      </c>
      <c r="O226" s="33">
        <v>19097.1574</v>
      </c>
      <c r="P226" s="28">
        <v>2122164.7068600003</v>
      </c>
      <c r="Q226" s="34">
        <v>1956286.75</v>
      </c>
      <c r="R226" s="33">
        <v>19309.487099999998</v>
      </c>
      <c r="S226" s="28">
        <f t="shared" si="42"/>
        <v>2130674.9891900001</v>
      </c>
      <c r="T226" s="34">
        <v>1915810.95</v>
      </c>
      <c r="U226" s="33">
        <v>18982.529412</v>
      </c>
      <c r="V226" s="32">
        <f t="shared" si="43"/>
        <v>2086511.2626468001</v>
      </c>
      <c r="W226" s="34">
        <v>2094278.68</v>
      </c>
      <c r="X226" s="33">
        <v>20735.450142000002</v>
      </c>
      <c r="Y226" s="32">
        <f t="shared" si="39"/>
        <v>2280897.5528437998</v>
      </c>
      <c r="Z226" s="34">
        <v>2387253.5</v>
      </c>
      <c r="AA226" s="33">
        <v>23636.180630999999</v>
      </c>
      <c r="AB226" s="32">
        <f t="shared" si="44"/>
        <v>2599979.0513059003</v>
      </c>
      <c r="AC226" s="34"/>
      <c r="AD226" s="33"/>
      <c r="AE226" s="32"/>
      <c r="AF226" s="34"/>
      <c r="AG226" s="33"/>
      <c r="AH226" s="32"/>
      <c r="AI226" s="147">
        <f t="shared" si="45"/>
        <v>2244045.5099999998</v>
      </c>
      <c r="AJ226" s="30">
        <f t="shared" si="46"/>
        <v>2428.62</v>
      </c>
      <c r="AK226" s="29">
        <f>+$AL$600</f>
        <v>2144.19</v>
      </c>
      <c r="AL226" s="28">
        <f t="shared" si="40"/>
        <v>0</v>
      </c>
      <c r="AM226" s="27">
        <f t="shared" si="41"/>
        <v>0</v>
      </c>
      <c r="AN226" s="79">
        <f t="shared" si="47"/>
        <v>0</v>
      </c>
    </row>
    <row r="227" spans="1:40" ht="15.75" customHeight="1" x14ac:dyDescent="0.25">
      <c r="A227" s="126">
        <v>1</v>
      </c>
      <c r="B227" s="77">
        <v>247</v>
      </c>
      <c r="C227" s="77">
        <v>5</v>
      </c>
      <c r="D227" s="78" t="s">
        <v>597</v>
      </c>
      <c r="E227" s="78" t="s">
        <v>325</v>
      </c>
      <c r="F227" s="124">
        <v>1858</v>
      </c>
      <c r="G227" s="34">
        <v>10</v>
      </c>
      <c r="H227" s="34">
        <v>2480142.69</v>
      </c>
      <c r="I227" s="33">
        <v>274807.37190000003</v>
      </c>
      <c r="J227" s="28">
        <v>2425868.8499099999</v>
      </c>
      <c r="K227" s="34">
        <v>2729392.28</v>
      </c>
      <c r="L227" s="33">
        <v>295166.87599999999</v>
      </c>
      <c r="M227" s="28">
        <v>2677647.9443999999</v>
      </c>
      <c r="N227" s="34">
        <v>2576632.35</v>
      </c>
      <c r="O227" s="33">
        <v>231897.2824</v>
      </c>
      <c r="P227" s="28">
        <v>2579208.5743600004</v>
      </c>
      <c r="Q227" s="34">
        <v>2646260.65</v>
      </c>
      <c r="R227" s="33">
        <v>240412.696</v>
      </c>
      <c r="S227" s="28">
        <f t="shared" si="42"/>
        <v>2646432.7494000001</v>
      </c>
      <c r="T227" s="34">
        <v>2673191.65</v>
      </c>
      <c r="U227" s="33">
        <v>242329.890981</v>
      </c>
      <c r="V227" s="32">
        <f t="shared" si="43"/>
        <v>2673947.9349209</v>
      </c>
      <c r="W227" s="34">
        <v>3586280.57</v>
      </c>
      <c r="X227" s="33">
        <v>326025.97111699998</v>
      </c>
      <c r="Y227" s="32">
        <f t="shared" si="39"/>
        <v>3586280.0587713001</v>
      </c>
      <c r="Z227" s="34">
        <v>4423281.12</v>
      </c>
      <c r="AA227" s="33">
        <v>402116.92073999997</v>
      </c>
      <c r="AB227" s="32">
        <f t="shared" si="44"/>
        <v>4423280.6191860009</v>
      </c>
      <c r="AC227" s="34"/>
      <c r="AD227" s="33"/>
      <c r="AE227" s="32"/>
      <c r="AF227" s="34"/>
      <c r="AG227" s="33"/>
      <c r="AH227" s="32"/>
      <c r="AI227" s="147">
        <f t="shared" si="45"/>
        <v>3181829.99</v>
      </c>
      <c r="AJ227" s="30">
        <f t="shared" si="46"/>
        <v>1712.5</v>
      </c>
      <c r="AK227" s="29">
        <f>+$AL$600</f>
        <v>2144.19</v>
      </c>
      <c r="AL227" s="28">
        <f t="shared" si="40"/>
        <v>802080.02000000014</v>
      </c>
      <c r="AM227" s="27">
        <f t="shared" si="41"/>
        <v>3.4454856257920248E-4</v>
      </c>
      <c r="AN227" s="79">
        <f t="shared" si="47"/>
        <v>3.44548562579202E-4</v>
      </c>
    </row>
    <row r="228" spans="1:40" ht="15.75" customHeight="1" x14ac:dyDescent="0.25">
      <c r="A228" s="126">
        <v>1</v>
      </c>
      <c r="B228" s="77">
        <v>248</v>
      </c>
      <c r="C228" s="77">
        <v>2</v>
      </c>
      <c r="D228" s="78" t="s">
        <v>597</v>
      </c>
      <c r="E228" s="78" t="s">
        <v>326</v>
      </c>
      <c r="F228" s="124">
        <v>2534</v>
      </c>
      <c r="G228" s="34">
        <v>10</v>
      </c>
      <c r="H228" s="34">
        <v>2026576.98</v>
      </c>
      <c r="I228" s="33">
        <v>0</v>
      </c>
      <c r="J228" s="28">
        <v>2229234.6780000003</v>
      </c>
      <c r="K228" s="34">
        <v>2390950.42</v>
      </c>
      <c r="L228" s="33">
        <v>0</v>
      </c>
      <c r="M228" s="28">
        <v>2630045.4620000003</v>
      </c>
      <c r="N228" s="34">
        <v>1943288.9</v>
      </c>
      <c r="O228" s="33">
        <v>0</v>
      </c>
      <c r="P228" s="28">
        <v>2137617.79</v>
      </c>
      <c r="Q228" s="34">
        <v>2670772.8199999998</v>
      </c>
      <c r="R228" s="33">
        <v>0</v>
      </c>
      <c r="S228" s="28">
        <f t="shared" si="42"/>
        <v>2937850.102</v>
      </c>
      <c r="T228" s="34">
        <v>2470132.89</v>
      </c>
      <c r="U228" s="33">
        <v>0</v>
      </c>
      <c r="V228" s="32">
        <f t="shared" si="43"/>
        <v>2717146.1790000005</v>
      </c>
      <c r="W228" s="34">
        <v>2776433.04</v>
      </c>
      <c r="X228" s="33">
        <v>0</v>
      </c>
      <c r="Y228" s="32">
        <f t="shared" si="39"/>
        <v>3054076.3440000005</v>
      </c>
      <c r="Z228" s="34">
        <v>3798646.78</v>
      </c>
      <c r="AA228" s="33">
        <v>0</v>
      </c>
      <c r="AB228" s="32">
        <f t="shared" si="44"/>
        <v>4178511.4580000001</v>
      </c>
      <c r="AC228" s="34"/>
      <c r="AD228" s="33"/>
      <c r="AE228" s="32"/>
      <c r="AF228" s="34"/>
      <c r="AG228" s="33"/>
      <c r="AH228" s="32"/>
      <c r="AI228" s="147">
        <f t="shared" si="45"/>
        <v>3005040.37</v>
      </c>
      <c r="AJ228" s="30">
        <f t="shared" si="46"/>
        <v>1185.8900000000001</v>
      </c>
      <c r="AK228" s="29">
        <f>+$AL$600</f>
        <v>2144.19</v>
      </c>
      <c r="AL228" s="28">
        <f t="shared" si="40"/>
        <v>2428332.1999999997</v>
      </c>
      <c r="AM228" s="27">
        <f t="shared" si="41"/>
        <v>1.0431357821066186E-3</v>
      </c>
      <c r="AN228" s="79">
        <f t="shared" si="47"/>
        <v>1.0431357821066201E-3</v>
      </c>
    </row>
    <row r="229" spans="1:40" ht="15.75" customHeight="1" x14ac:dyDescent="0.25">
      <c r="A229" s="126">
        <v>1</v>
      </c>
      <c r="B229" s="77">
        <v>249</v>
      </c>
      <c r="C229" s="77">
        <v>17</v>
      </c>
      <c r="D229" s="78" t="s">
        <v>598</v>
      </c>
      <c r="E229" s="78" t="s">
        <v>52</v>
      </c>
      <c r="F229" s="124">
        <v>13834</v>
      </c>
      <c r="G229" s="34">
        <v>12</v>
      </c>
      <c r="H229" s="34">
        <v>35139105.030000001</v>
      </c>
      <c r="I229" s="33">
        <v>3162530.9555000002</v>
      </c>
      <c r="J229" s="28">
        <v>35813762.963440008</v>
      </c>
      <c r="K229" s="34">
        <v>35507797.149999999</v>
      </c>
      <c r="L229" s="33">
        <v>3195713.3407000001</v>
      </c>
      <c r="M229" s="28">
        <v>36189533.866416</v>
      </c>
      <c r="N229" s="34">
        <v>29308741.420000002</v>
      </c>
      <c r="O229" s="33">
        <v>2637789.5161000001</v>
      </c>
      <c r="P229" s="28">
        <v>29871466.132368006</v>
      </c>
      <c r="Q229" s="34">
        <v>32415053.84</v>
      </c>
      <c r="R229" s="33">
        <v>2964633.5068000001</v>
      </c>
      <c r="S229" s="28">
        <f t="shared" si="42"/>
        <v>32984470.773184005</v>
      </c>
      <c r="T229" s="34">
        <v>30598251.370000001</v>
      </c>
      <c r="U229" s="33">
        <v>2812287.0310809999</v>
      </c>
      <c r="V229" s="32">
        <f t="shared" si="43"/>
        <v>31120280.059589285</v>
      </c>
      <c r="W229" s="34">
        <v>35086206.969999999</v>
      </c>
      <c r="X229" s="33">
        <v>3189652.1490600002</v>
      </c>
      <c r="Y229" s="32">
        <f t="shared" si="39"/>
        <v>35724141.399452806</v>
      </c>
      <c r="Z229" s="34">
        <v>39442188.740000002</v>
      </c>
      <c r="AA229" s="33">
        <v>3585650.0279120002</v>
      </c>
      <c r="AB229" s="32">
        <f t="shared" si="44"/>
        <v>40159323.357538566</v>
      </c>
      <c r="AC229" s="34"/>
      <c r="AD229" s="33"/>
      <c r="AE229" s="32"/>
      <c r="AF229" s="34"/>
      <c r="AG229" s="33"/>
      <c r="AH229" s="32"/>
      <c r="AI229" s="147">
        <f t="shared" si="45"/>
        <v>33971936.340000004</v>
      </c>
      <c r="AJ229" s="30">
        <f t="shared" si="46"/>
        <v>2455.6799999999998</v>
      </c>
      <c r="AK229" s="29">
        <f>+$AL$601</f>
        <v>2628.54</v>
      </c>
      <c r="AL229" s="28">
        <f t="shared" si="40"/>
        <v>2391345.2400000016</v>
      </c>
      <c r="AM229" s="27">
        <f t="shared" si="41"/>
        <v>1.0272473375818767E-3</v>
      </c>
      <c r="AN229" s="79">
        <f t="shared" si="47"/>
        <v>1.02724733758188E-3</v>
      </c>
    </row>
    <row r="230" spans="1:40" ht="15.75" customHeight="1" x14ac:dyDescent="0.25">
      <c r="A230" s="126">
        <v>1</v>
      </c>
      <c r="B230" s="77">
        <v>250</v>
      </c>
      <c r="C230" s="77">
        <v>20</v>
      </c>
      <c r="D230" s="78" t="s">
        <v>597</v>
      </c>
      <c r="E230" s="78" t="s">
        <v>329</v>
      </c>
      <c r="F230" s="124">
        <v>4736</v>
      </c>
      <c r="G230" s="34">
        <v>10</v>
      </c>
      <c r="H230" s="34">
        <v>4908741.4800000004</v>
      </c>
      <c r="I230" s="33">
        <v>0</v>
      </c>
      <c r="J230" s="28">
        <v>5399615.6280000005</v>
      </c>
      <c r="K230" s="34">
        <v>4663289.4000000004</v>
      </c>
      <c r="L230" s="33">
        <v>0</v>
      </c>
      <c r="M230" s="28">
        <v>5129618.3400000008</v>
      </c>
      <c r="N230" s="34">
        <v>2951545.17</v>
      </c>
      <c r="O230" s="33">
        <v>0</v>
      </c>
      <c r="P230" s="28">
        <v>3246699.6870000004</v>
      </c>
      <c r="Q230" s="34">
        <v>3862182.28</v>
      </c>
      <c r="R230" s="33">
        <v>0</v>
      </c>
      <c r="S230" s="28">
        <f t="shared" si="42"/>
        <v>4248400.5080000004</v>
      </c>
      <c r="T230" s="34">
        <v>3842876.92</v>
      </c>
      <c r="U230" s="33">
        <v>0</v>
      </c>
      <c r="V230" s="32">
        <f t="shared" si="43"/>
        <v>4227164.6120000007</v>
      </c>
      <c r="W230" s="34">
        <v>5811387.6399999997</v>
      </c>
      <c r="X230" s="33">
        <v>0</v>
      </c>
      <c r="Y230" s="32">
        <f t="shared" si="39"/>
        <v>6392526.4040000001</v>
      </c>
      <c r="Z230" s="34">
        <v>7130138.46</v>
      </c>
      <c r="AA230" s="33">
        <v>0</v>
      </c>
      <c r="AB230" s="32">
        <f t="shared" si="44"/>
        <v>7843152.3060000008</v>
      </c>
      <c r="AC230" s="34"/>
      <c r="AD230" s="33"/>
      <c r="AE230" s="32"/>
      <c r="AF230" s="34"/>
      <c r="AG230" s="33"/>
      <c r="AH230" s="32"/>
      <c r="AI230" s="147">
        <f t="shared" si="45"/>
        <v>5191588.7</v>
      </c>
      <c r="AJ230" s="30">
        <f t="shared" si="46"/>
        <v>1096.2</v>
      </c>
      <c r="AK230" s="29">
        <f>+$AL$600</f>
        <v>2144.19</v>
      </c>
      <c r="AL230" s="28">
        <f t="shared" si="40"/>
        <v>4963280.6399999997</v>
      </c>
      <c r="AM230" s="27">
        <f t="shared" si="41"/>
        <v>2.1320705759372786E-3</v>
      </c>
      <c r="AN230" s="79">
        <f t="shared" si="47"/>
        <v>2.1320705759372799E-3</v>
      </c>
    </row>
    <row r="231" spans="1:40" ht="15.75" customHeight="1" x14ac:dyDescent="0.25">
      <c r="A231" s="126">
        <v>1</v>
      </c>
      <c r="B231" s="77">
        <v>251</v>
      </c>
      <c r="C231" s="77">
        <v>5</v>
      </c>
      <c r="D231" s="78" t="s">
        <v>597</v>
      </c>
      <c r="E231" s="78" t="s">
        <v>330</v>
      </c>
      <c r="F231" s="124">
        <v>2212</v>
      </c>
      <c r="G231" s="34">
        <v>10</v>
      </c>
      <c r="H231" s="34">
        <v>2047139.39</v>
      </c>
      <c r="I231" s="33">
        <v>96508.495899999994</v>
      </c>
      <c r="J231" s="28">
        <v>2145693.9835100002</v>
      </c>
      <c r="K231" s="34">
        <v>1718199.27</v>
      </c>
      <c r="L231" s="33">
        <v>81001.278200000001</v>
      </c>
      <c r="M231" s="28">
        <v>1800917.79098</v>
      </c>
      <c r="N231" s="34">
        <v>1017378.9</v>
      </c>
      <c r="O231" s="33">
        <v>47961.873399999997</v>
      </c>
      <c r="P231" s="28">
        <v>1066358.7292600002</v>
      </c>
      <c r="Q231" s="34">
        <v>1472638.58</v>
      </c>
      <c r="R231" s="33">
        <v>70668.940900000001</v>
      </c>
      <c r="S231" s="28">
        <f t="shared" si="42"/>
        <v>1542166.6030100002</v>
      </c>
      <c r="T231" s="34">
        <v>1309615.55</v>
      </c>
      <c r="U231" s="33">
        <v>63284.493428000002</v>
      </c>
      <c r="V231" s="32">
        <f t="shared" si="43"/>
        <v>1370964.1622292001</v>
      </c>
      <c r="W231" s="34">
        <v>2068196.7</v>
      </c>
      <c r="X231" s="33">
        <v>98485.673053000006</v>
      </c>
      <c r="Y231" s="32">
        <f t="shared" si="39"/>
        <v>2166682.1296417001</v>
      </c>
      <c r="Z231" s="34">
        <v>2853701.44</v>
      </c>
      <c r="AA231" s="33">
        <v>259427.86485799999</v>
      </c>
      <c r="AB231" s="32">
        <f t="shared" si="44"/>
        <v>2853700.9326562001</v>
      </c>
      <c r="AC231" s="34"/>
      <c r="AD231" s="33"/>
      <c r="AE231" s="32"/>
      <c r="AF231" s="34"/>
      <c r="AG231" s="33"/>
      <c r="AH231" s="32"/>
      <c r="AI231" s="147">
        <f t="shared" si="45"/>
        <v>1799974.51</v>
      </c>
      <c r="AJ231" s="30">
        <f t="shared" si="46"/>
        <v>813.73</v>
      </c>
      <c r="AK231" s="29">
        <f>+$AL$600</f>
        <v>2144.19</v>
      </c>
      <c r="AL231" s="28">
        <f t="shared" si="40"/>
        <v>2942977.52</v>
      </c>
      <c r="AM231" s="27">
        <f t="shared" si="41"/>
        <v>1.2642113616281154E-3</v>
      </c>
      <c r="AN231" s="79">
        <f t="shared" si="47"/>
        <v>1.2642113616281199E-3</v>
      </c>
    </row>
    <row r="232" spans="1:40" ht="15.75" customHeight="1" x14ac:dyDescent="0.25">
      <c r="A232" s="126">
        <v>1</v>
      </c>
      <c r="B232" s="77">
        <v>252</v>
      </c>
      <c r="C232" s="77">
        <v>8</v>
      </c>
      <c r="D232" s="78" t="s">
        <v>598</v>
      </c>
      <c r="E232" s="78" t="s">
        <v>53</v>
      </c>
      <c r="F232" s="124">
        <v>8116</v>
      </c>
      <c r="G232" s="34">
        <v>12</v>
      </c>
      <c r="H232" s="34">
        <v>24095391.760000002</v>
      </c>
      <c r="I232" s="33">
        <v>0</v>
      </c>
      <c r="J232" s="28">
        <v>26986838.771200005</v>
      </c>
      <c r="K232" s="34">
        <v>26516772.739999998</v>
      </c>
      <c r="L232" s="33">
        <v>0</v>
      </c>
      <c r="M232" s="28">
        <v>29698785.468800001</v>
      </c>
      <c r="N232" s="34">
        <v>23063956.66</v>
      </c>
      <c r="O232" s="33">
        <v>0</v>
      </c>
      <c r="P232" s="28">
        <v>25831631.459200002</v>
      </c>
      <c r="Q232" s="34">
        <v>26025785.699999999</v>
      </c>
      <c r="R232" s="33">
        <v>0</v>
      </c>
      <c r="S232" s="28">
        <f t="shared" si="42"/>
        <v>29148879.984000001</v>
      </c>
      <c r="T232" s="34">
        <v>23505474.140000001</v>
      </c>
      <c r="U232" s="33">
        <v>0</v>
      </c>
      <c r="V232" s="32">
        <f t="shared" si="43"/>
        <v>26326131.036800005</v>
      </c>
      <c r="W232" s="34">
        <v>26900700.66</v>
      </c>
      <c r="X232" s="33">
        <v>0</v>
      </c>
      <c r="Y232" s="32">
        <f t="shared" si="39"/>
        <v>30128784.739200003</v>
      </c>
      <c r="Z232" s="34">
        <v>29581895.75</v>
      </c>
      <c r="AA232" s="33">
        <v>0</v>
      </c>
      <c r="AB232" s="32">
        <f t="shared" si="44"/>
        <v>33131723.240000002</v>
      </c>
      <c r="AC232" s="34"/>
      <c r="AD232" s="33"/>
      <c r="AE232" s="32"/>
      <c r="AF232" s="34"/>
      <c r="AG232" s="33"/>
      <c r="AH232" s="32"/>
      <c r="AI232" s="147">
        <f t="shared" si="45"/>
        <v>28913430.09</v>
      </c>
      <c r="AJ232" s="30">
        <f t="shared" si="46"/>
        <v>3562.52</v>
      </c>
      <c r="AK232" s="29">
        <f>+$AL$601</f>
        <v>2628.54</v>
      </c>
      <c r="AL232" s="28">
        <f t="shared" si="40"/>
        <v>0</v>
      </c>
      <c r="AM232" s="27">
        <f t="shared" si="41"/>
        <v>0</v>
      </c>
      <c r="AN232" s="79">
        <f t="shared" si="47"/>
        <v>0</v>
      </c>
    </row>
    <row r="233" spans="1:40" ht="15.75" customHeight="1" x14ac:dyDescent="0.25">
      <c r="A233" s="126">
        <v>1</v>
      </c>
      <c r="B233" s="77">
        <v>253</v>
      </c>
      <c r="C233" s="77">
        <v>8</v>
      </c>
      <c r="D233" s="78" t="s">
        <v>597</v>
      </c>
      <c r="E233" s="78" t="s">
        <v>331</v>
      </c>
      <c r="F233" s="124">
        <v>3134</v>
      </c>
      <c r="G233" s="34">
        <v>10</v>
      </c>
      <c r="H233" s="34">
        <v>9838327.5899999999</v>
      </c>
      <c r="I233" s="33">
        <v>0</v>
      </c>
      <c r="J233" s="28">
        <v>10822160.349000001</v>
      </c>
      <c r="K233" s="34">
        <v>10549688.01</v>
      </c>
      <c r="L233" s="33">
        <v>0</v>
      </c>
      <c r="M233" s="28">
        <v>11604656.811000001</v>
      </c>
      <c r="N233" s="34">
        <v>10004789.050000001</v>
      </c>
      <c r="O233" s="33">
        <v>0</v>
      </c>
      <c r="P233" s="28">
        <v>11005267.955000002</v>
      </c>
      <c r="Q233" s="34">
        <v>10676180.58</v>
      </c>
      <c r="R233" s="33">
        <v>0</v>
      </c>
      <c r="S233" s="28">
        <f t="shared" si="42"/>
        <v>11743798.638</v>
      </c>
      <c r="T233" s="34">
        <v>9820765.6500000004</v>
      </c>
      <c r="U233" s="33">
        <v>0</v>
      </c>
      <c r="V233" s="32">
        <f t="shared" si="43"/>
        <v>10802842.215000002</v>
      </c>
      <c r="W233" s="34">
        <v>10952157.960000001</v>
      </c>
      <c r="X233" s="33">
        <v>0</v>
      </c>
      <c r="Y233" s="32">
        <f t="shared" si="39"/>
        <v>12047373.756000003</v>
      </c>
      <c r="Z233" s="34">
        <v>12203421.77</v>
      </c>
      <c r="AA233" s="33">
        <v>0</v>
      </c>
      <c r="AB233" s="32">
        <f t="shared" si="44"/>
        <v>13423763.947000001</v>
      </c>
      <c r="AC233" s="34"/>
      <c r="AD233" s="33"/>
      <c r="AE233" s="32"/>
      <c r="AF233" s="34"/>
      <c r="AG233" s="33"/>
      <c r="AH233" s="32"/>
      <c r="AI233" s="147">
        <f t="shared" si="45"/>
        <v>11804609.300000001</v>
      </c>
      <c r="AJ233" s="30">
        <f t="shared" si="46"/>
        <v>3766.63</v>
      </c>
      <c r="AK233" s="29">
        <f t="shared" ref="AK233:AK241" si="49">+$AL$600</f>
        <v>2144.19</v>
      </c>
      <c r="AL233" s="28">
        <f t="shared" si="40"/>
        <v>0</v>
      </c>
      <c r="AM233" s="27">
        <f t="shared" si="41"/>
        <v>0</v>
      </c>
      <c r="AN233" s="79">
        <f t="shared" si="47"/>
        <v>0</v>
      </c>
    </row>
    <row r="234" spans="1:40" ht="15.75" customHeight="1" x14ac:dyDescent="0.25">
      <c r="A234" s="126">
        <v>1</v>
      </c>
      <c r="B234" s="77">
        <v>254</v>
      </c>
      <c r="C234" s="77">
        <v>18</v>
      </c>
      <c r="D234" s="78" t="s">
        <v>597</v>
      </c>
      <c r="E234" s="78" t="s">
        <v>332</v>
      </c>
      <c r="F234" s="124">
        <v>4253</v>
      </c>
      <c r="G234" s="34">
        <v>10</v>
      </c>
      <c r="H234" s="34">
        <v>9755299.8000000007</v>
      </c>
      <c r="I234" s="33">
        <v>459891.9007</v>
      </c>
      <c r="J234" s="28">
        <v>10224948.689230002</v>
      </c>
      <c r="K234" s="34">
        <v>10783380.949999999</v>
      </c>
      <c r="L234" s="33">
        <v>508358.45169999998</v>
      </c>
      <c r="M234" s="28">
        <v>11302524.748129999</v>
      </c>
      <c r="N234" s="34">
        <v>10051863.789999999</v>
      </c>
      <c r="O234" s="33">
        <v>473874.06430000003</v>
      </c>
      <c r="P234" s="28">
        <v>10535788.698269999</v>
      </c>
      <c r="Q234" s="34">
        <v>11197757.130000001</v>
      </c>
      <c r="R234" s="33">
        <v>531061.76639999996</v>
      </c>
      <c r="S234" s="28">
        <f t="shared" si="42"/>
        <v>11733364.899960002</v>
      </c>
      <c r="T234" s="34">
        <v>10658672.689999999</v>
      </c>
      <c r="U234" s="33">
        <v>506369.38917500002</v>
      </c>
      <c r="V234" s="32">
        <f t="shared" si="43"/>
        <v>11167533.6309075</v>
      </c>
      <c r="W234" s="34">
        <v>12189999.279999999</v>
      </c>
      <c r="X234" s="33">
        <v>580479.34081800003</v>
      </c>
      <c r="Y234" s="32">
        <f t="shared" si="39"/>
        <v>12770471.933100199</v>
      </c>
      <c r="Z234" s="34">
        <v>11944149.18</v>
      </c>
      <c r="AA234" s="33">
        <v>568772.14419699996</v>
      </c>
      <c r="AB234" s="32">
        <f t="shared" si="44"/>
        <v>12512914.739383301</v>
      </c>
      <c r="AC234" s="34"/>
      <c r="AD234" s="33"/>
      <c r="AE234" s="32"/>
      <c r="AF234" s="34"/>
      <c r="AG234" s="33"/>
      <c r="AH234" s="32"/>
      <c r="AI234" s="147">
        <f t="shared" si="45"/>
        <v>11744014.779999999</v>
      </c>
      <c r="AJ234" s="30">
        <f t="shared" si="46"/>
        <v>2761.35</v>
      </c>
      <c r="AK234" s="29">
        <f t="shared" si="49"/>
        <v>2144.19</v>
      </c>
      <c r="AL234" s="28">
        <f t="shared" si="40"/>
        <v>0</v>
      </c>
      <c r="AM234" s="27">
        <f t="shared" si="41"/>
        <v>0</v>
      </c>
      <c r="AN234" s="79">
        <f t="shared" si="47"/>
        <v>0</v>
      </c>
    </row>
    <row r="235" spans="1:40" ht="15.75" customHeight="1" x14ac:dyDescent="0.25">
      <c r="A235" s="126">
        <v>1</v>
      </c>
      <c r="B235" s="77">
        <v>256</v>
      </c>
      <c r="C235" s="77">
        <v>2</v>
      </c>
      <c r="D235" s="78" t="s">
        <v>597</v>
      </c>
      <c r="E235" s="78" t="s">
        <v>333</v>
      </c>
      <c r="F235" s="124">
        <v>5976</v>
      </c>
      <c r="G235" s="34">
        <v>10</v>
      </c>
      <c r="H235" s="34">
        <v>13004761.289999999</v>
      </c>
      <c r="I235" s="33">
        <v>0</v>
      </c>
      <c r="J235" s="28">
        <v>14305237.419</v>
      </c>
      <c r="K235" s="34">
        <v>12485985.59</v>
      </c>
      <c r="L235" s="33">
        <v>0</v>
      </c>
      <c r="M235" s="28">
        <v>13734584.149</v>
      </c>
      <c r="N235" s="34">
        <v>11042611.699999999</v>
      </c>
      <c r="O235" s="33">
        <v>0</v>
      </c>
      <c r="P235" s="28">
        <v>12146872.870000001</v>
      </c>
      <c r="Q235" s="34">
        <v>11187294.27</v>
      </c>
      <c r="R235" s="33">
        <v>0</v>
      </c>
      <c r="S235" s="28">
        <f t="shared" si="42"/>
        <v>12306023.697000001</v>
      </c>
      <c r="T235" s="34">
        <v>11163598.310000001</v>
      </c>
      <c r="U235" s="33">
        <v>0</v>
      </c>
      <c r="V235" s="32">
        <f t="shared" si="43"/>
        <v>12279958.141000001</v>
      </c>
      <c r="W235" s="34">
        <v>11883818.84</v>
      </c>
      <c r="X235" s="33">
        <v>0</v>
      </c>
      <c r="Y235" s="32">
        <f t="shared" si="39"/>
        <v>13072200.724000001</v>
      </c>
      <c r="Z235" s="34">
        <v>13820820.84</v>
      </c>
      <c r="AA235" s="33">
        <v>0</v>
      </c>
      <c r="AB235" s="32">
        <f t="shared" si="44"/>
        <v>15202902.924000001</v>
      </c>
      <c r="AC235" s="34"/>
      <c r="AD235" s="33"/>
      <c r="AE235" s="32"/>
      <c r="AF235" s="34"/>
      <c r="AG235" s="33"/>
      <c r="AH235" s="32"/>
      <c r="AI235" s="147">
        <f t="shared" si="45"/>
        <v>13001591.67</v>
      </c>
      <c r="AJ235" s="30">
        <f t="shared" si="46"/>
        <v>2175.63</v>
      </c>
      <c r="AK235" s="29">
        <f t="shared" si="49"/>
        <v>2144.19</v>
      </c>
      <c r="AL235" s="28">
        <f t="shared" si="40"/>
        <v>0</v>
      </c>
      <c r="AM235" s="27">
        <f t="shared" si="41"/>
        <v>0</v>
      </c>
      <c r="AN235" s="79">
        <f t="shared" si="47"/>
        <v>0</v>
      </c>
    </row>
    <row r="236" spans="1:40" ht="15.75" customHeight="1" x14ac:dyDescent="0.25">
      <c r="A236" s="126">
        <v>1</v>
      </c>
      <c r="B236" s="77">
        <v>257</v>
      </c>
      <c r="C236" s="77">
        <v>14</v>
      </c>
      <c r="D236" s="78" t="s">
        <v>597</v>
      </c>
      <c r="E236" s="78" t="s">
        <v>335</v>
      </c>
      <c r="F236" s="124">
        <v>2405</v>
      </c>
      <c r="G236" s="34">
        <v>10</v>
      </c>
      <c r="H236" s="34">
        <v>1621351.7</v>
      </c>
      <c r="I236" s="33">
        <v>76435.612299999993</v>
      </c>
      <c r="J236" s="28">
        <v>1699407.6964700001</v>
      </c>
      <c r="K236" s="34">
        <v>1534854.35</v>
      </c>
      <c r="L236" s="33">
        <v>72357.816800000001</v>
      </c>
      <c r="M236" s="28">
        <v>1608746.1865200002</v>
      </c>
      <c r="N236" s="34">
        <v>1006944.62</v>
      </c>
      <c r="O236" s="33">
        <v>47469.996200000001</v>
      </c>
      <c r="P236" s="28">
        <v>1055422.0861800001</v>
      </c>
      <c r="Q236" s="34">
        <v>1282141.24</v>
      </c>
      <c r="R236" s="33">
        <v>61152.161999999997</v>
      </c>
      <c r="S236" s="28">
        <f t="shared" si="42"/>
        <v>1343087.9858000001</v>
      </c>
      <c r="T236" s="34">
        <v>1290587.26</v>
      </c>
      <c r="U236" s="33">
        <v>61742.014141</v>
      </c>
      <c r="V236" s="32">
        <f t="shared" si="43"/>
        <v>1351729.7704449</v>
      </c>
      <c r="W236" s="34">
        <v>1964102.02</v>
      </c>
      <c r="X236" s="33">
        <v>93528.783393999998</v>
      </c>
      <c r="Y236" s="32">
        <f t="shared" si="39"/>
        <v>2057630.5602666002</v>
      </c>
      <c r="Z236" s="34">
        <v>2287421.34</v>
      </c>
      <c r="AA236" s="33">
        <v>108924.900306</v>
      </c>
      <c r="AB236" s="32">
        <f t="shared" si="44"/>
        <v>2396346.0836634003</v>
      </c>
      <c r="AC236" s="34"/>
      <c r="AD236" s="33"/>
      <c r="AE236" s="32"/>
      <c r="AF236" s="34"/>
      <c r="AG236" s="33"/>
      <c r="AH236" s="32"/>
      <c r="AI236" s="147">
        <f t="shared" si="45"/>
        <v>1640843.3</v>
      </c>
      <c r="AJ236" s="30">
        <f t="shared" si="46"/>
        <v>682.26</v>
      </c>
      <c r="AK236" s="29">
        <f t="shared" si="49"/>
        <v>2144.19</v>
      </c>
      <c r="AL236" s="28">
        <f t="shared" si="40"/>
        <v>3515941.6500000004</v>
      </c>
      <c r="AM236" s="27">
        <f t="shared" si="41"/>
        <v>1.5103388831700973E-3</v>
      </c>
      <c r="AN236" s="79">
        <f t="shared" si="47"/>
        <v>1.5103388831700999E-3</v>
      </c>
    </row>
    <row r="237" spans="1:40" ht="15.75" customHeight="1" x14ac:dyDescent="0.25">
      <c r="A237" s="126">
        <v>1</v>
      </c>
      <c r="B237" s="77">
        <v>258</v>
      </c>
      <c r="C237" s="77">
        <v>17</v>
      </c>
      <c r="D237" s="78" t="s">
        <v>597</v>
      </c>
      <c r="E237" s="78" t="s">
        <v>336</v>
      </c>
      <c r="F237" s="124">
        <v>4595</v>
      </c>
      <c r="G237" s="34">
        <v>10</v>
      </c>
      <c r="H237" s="34">
        <v>5341862.57</v>
      </c>
      <c r="I237" s="33">
        <v>0</v>
      </c>
      <c r="J237" s="28">
        <v>5876048.8270000005</v>
      </c>
      <c r="K237" s="34">
        <v>5924645.5099999998</v>
      </c>
      <c r="L237" s="33">
        <v>0</v>
      </c>
      <c r="M237" s="28">
        <v>6517110.0610000007</v>
      </c>
      <c r="N237" s="34">
        <v>5210570.4400000004</v>
      </c>
      <c r="O237" s="33">
        <v>0</v>
      </c>
      <c r="P237" s="28">
        <v>5731627.4840000011</v>
      </c>
      <c r="Q237" s="34">
        <v>5859869.7300000004</v>
      </c>
      <c r="R237" s="33">
        <v>0</v>
      </c>
      <c r="S237" s="28">
        <f t="shared" si="42"/>
        <v>6445856.7030000007</v>
      </c>
      <c r="T237" s="34">
        <v>6154097.9500000002</v>
      </c>
      <c r="U237" s="33">
        <v>0</v>
      </c>
      <c r="V237" s="32">
        <f t="shared" si="43"/>
        <v>6769507.745000001</v>
      </c>
      <c r="W237" s="34">
        <v>5881043.1200000001</v>
      </c>
      <c r="X237" s="33">
        <v>0</v>
      </c>
      <c r="Y237" s="32">
        <f t="shared" si="39"/>
        <v>6469147.432000001</v>
      </c>
      <c r="Z237" s="34">
        <v>7259848.7400000002</v>
      </c>
      <c r="AA237" s="33">
        <v>0</v>
      </c>
      <c r="AB237" s="32">
        <f t="shared" si="44"/>
        <v>7985833.614000001</v>
      </c>
      <c r="AC237" s="34"/>
      <c r="AD237" s="33"/>
      <c r="AE237" s="32"/>
      <c r="AF237" s="34"/>
      <c r="AG237" s="33"/>
      <c r="AH237" s="32"/>
      <c r="AI237" s="147">
        <f t="shared" si="45"/>
        <v>6680394.5999999996</v>
      </c>
      <c r="AJ237" s="30">
        <f t="shared" si="46"/>
        <v>1453.84</v>
      </c>
      <c r="AK237" s="29">
        <f t="shared" si="49"/>
        <v>2144.19</v>
      </c>
      <c r="AL237" s="28">
        <f t="shared" si="40"/>
        <v>3172158.2500000005</v>
      </c>
      <c r="AM237" s="27">
        <f t="shared" si="41"/>
        <v>1.3626602559072079E-3</v>
      </c>
      <c r="AN237" s="79">
        <f t="shared" si="47"/>
        <v>1.36266025590721E-3</v>
      </c>
    </row>
    <row r="238" spans="1:40" ht="15.75" customHeight="1" x14ac:dyDescent="0.25">
      <c r="A238" s="126">
        <v>1</v>
      </c>
      <c r="B238" s="77">
        <v>259</v>
      </c>
      <c r="C238" s="77">
        <v>3</v>
      </c>
      <c r="D238" s="78" t="s">
        <v>597</v>
      </c>
      <c r="E238" s="78" t="s">
        <v>339</v>
      </c>
      <c r="F238" s="124">
        <v>3488</v>
      </c>
      <c r="G238" s="34">
        <v>10</v>
      </c>
      <c r="H238" s="34">
        <v>3489987.69</v>
      </c>
      <c r="I238" s="33">
        <v>0</v>
      </c>
      <c r="J238" s="28">
        <v>3838986.4590000003</v>
      </c>
      <c r="K238" s="34">
        <v>3447710.85</v>
      </c>
      <c r="L238" s="33">
        <v>0</v>
      </c>
      <c r="M238" s="28">
        <v>3792481.9350000005</v>
      </c>
      <c r="N238" s="34">
        <v>2630838</v>
      </c>
      <c r="O238" s="33">
        <v>0</v>
      </c>
      <c r="P238" s="28">
        <v>2893921.8000000003</v>
      </c>
      <c r="Q238" s="34">
        <v>3020939.88</v>
      </c>
      <c r="R238" s="33">
        <v>0</v>
      </c>
      <c r="S238" s="28">
        <f t="shared" si="42"/>
        <v>3323033.8680000002</v>
      </c>
      <c r="T238" s="34">
        <v>2615002.09</v>
      </c>
      <c r="U238" s="33">
        <v>0</v>
      </c>
      <c r="V238" s="32">
        <f t="shared" si="43"/>
        <v>2876502.2990000001</v>
      </c>
      <c r="W238" s="34">
        <v>3797419.35</v>
      </c>
      <c r="X238" s="33">
        <v>0</v>
      </c>
      <c r="Y238" s="32">
        <f t="shared" si="39"/>
        <v>4177161.2850000006</v>
      </c>
      <c r="Z238" s="34">
        <v>4567027.29</v>
      </c>
      <c r="AA238" s="33">
        <v>0</v>
      </c>
      <c r="AB238" s="32">
        <f t="shared" si="44"/>
        <v>5023730.0190000003</v>
      </c>
      <c r="AC238" s="34"/>
      <c r="AD238" s="33"/>
      <c r="AE238" s="32"/>
      <c r="AF238" s="34"/>
      <c r="AG238" s="33"/>
      <c r="AH238" s="32"/>
      <c r="AI238" s="147">
        <f t="shared" si="45"/>
        <v>3658869.85</v>
      </c>
      <c r="AJ238" s="30">
        <f t="shared" si="46"/>
        <v>1048.99</v>
      </c>
      <c r="AK238" s="29">
        <f t="shared" si="49"/>
        <v>2144.19</v>
      </c>
      <c r="AL238" s="28">
        <f t="shared" si="40"/>
        <v>3820057.6</v>
      </c>
      <c r="AM238" s="27">
        <f t="shared" si="41"/>
        <v>1.6409776109991593E-3</v>
      </c>
      <c r="AN238" s="79">
        <f t="shared" si="47"/>
        <v>1.64097761099916E-3</v>
      </c>
    </row>
    <row r="239" spans="1:40" ht="15.75" customHeight="1" x14ac:dyDescent="0.25">
      <c r="A239" s="126">
        <v>1</v>
      </c>
      <c r="B239" s="77">
        <v>260</v>
      </c>
      <c r="C239" s="77">
        <v>5</v>
      </c>
      <c r="D239" s="78" t="s">
        <v>597</v>
      </c>
      <c r="E239" s="78" t="s">
        <v>340</v>
      </c>
      <c r="F239" s="124">
        <v>6381</v>
      </c>
      <c r="G239" s="34">
        <v>10</v>
      </c>
      <c r="H239" s="34">
        <v>7325224.8300000001</v>
      </c>
      <c r="I239" s="33">
        <v>345333.10560000001</v>
      </c>
      <c r="J239" s="28">
        <v>7677880.8968400005</v>
      </c>
      <c r="K239" s="34">
        <v>7777830.1799999997</v>
      </c>
      <c r="L239" s="33">
        <v>366670.24249999999</v>
      </c>
      <c r="M239" s="28">
        <v>8152275.9312500004</v>
      </c>
      <c r="N239" s="34">
        <v>6329130.2800000003</v>
      </c>
      <c r="O239" s="33">
        <v>298373.74930000002</v>
      </c>
      <c r="P239" s="28">
        <v>6633832.1837700009</v>
      </c>
      <c r="Q239" s="34">
        <v>7322377.8300000001</v>
      </c>
      <c r="R239" s="33">
        <v>346828.41700000002</v>
      </c>
      <c r="S239" s="28">
        <f t="shared" si="42"/>
        <v>7673104.3543000007</v>
      </c>
      <c r="T239" s="34">
        <v>6597490.2300000004</v>
      </c>
      <c r="U239" s="33">
        <v>313108.59381400002</v>
      </c>
      <c r="V239" s="32">
        <f t="shared" si="43"/>
        <v>6912819.7998046009</v>
      </c>
      <c r="W239" s="34">
        <v>8101053.2999999998</v>
      </c>
      <c r="X239" s="33">
        <v>385764.00962000003</v>
      </c>
      <c r="Y239" s="32">
        <f t="shared" si="39"/>
        <v>8486818.2194180004</v>
      </c>
      <c r="Z239" s="34">
        <v>9321426.3699999992</v>
      </c>
      <c r="AA239" s="33">
        <v>443876.89535300003</v>
      </c>
      <c r="AB239" s="32">
        <f t="shared" si="44"/>
        <v>9765304.4221116994</v>
      </c>
      <c r="AC239" s="34"/>
      <c r="AD239" s="33"/>
      <c r="AE239" s="32"/>
      <c r="AF239" s="34"/>
      <c r="AG239" s="33"/>
      <c r="AH239" s="32"/>
      <c r="AI239" s="147">
        <f t="shared" si="45"/>
        <v>7894375.7999999998</v>
      </c>
      <c r="AJ239" s="30">
        <f t="shared" si="46"/>
        <v>1237.17</v>
      </c>
      <c r="AK239" s="29">
        <f t="shared" si="49"/>
        <v>2144.19</v>
      </c>
      <c r="AL239" s="28">
        <f t="shared" si="40"/>
        <v>5787694.6200000001</v>
      </c>
      <c r="AM239" s="27">
        <f t="shared" si="41"/>
        <v>2.4862131112159897E-3</v>
      </c>
      <c r="AN239" s="79">
        <f t="shared" si="47"/>
        <v>2.4862131112159901E-3</v>
      </c>
    </row>
    <row r="240" spans="1:40" ht="15.75" customHeight="1" x14ac:dyDescent="0.25">
      <c r="A240" s="126">
        <v>1</v>
      </c>
      <c r="B240" s="77">
        <v>261</v>
      </c>
      <c r="C240" s="77">
        <v>8</v>
      </c>
      <c r="D240" s="78" t="s">
        <v>597</v>
      </c>
      <c r="E240" s="78" t="s">
        <v>341</v>
      </c>
      <c r="F240" s="124">
        <v>11246</v>
      </c>
      <c r="G240" s="34">
        <v>10</v>
      </c>
      <c r="H240" s="34">
        <v>32753881.25</v>
      </c>
      <c r="I240" s="33">
        <v>0</v>
      </c>
      <c r="J240" s="28">
        <v>36029269.375</v>
      </c>
      <c r="K240" s="34">
        <v>33375337.25</v>
      </c>
      <c r="L240" s="33">
        <v>0</v>
      </c>
      <c r="M240" s="28">
        <v>36712870.975000001</v>
      </c>
      <c r="N240" s="34">
        <v>32261428.98</v>
      </c>
      <c r="O240" s="33">
        <v>0</v>
      </c>
      <c r="P240" s="28">
        <v>35487571.878000006</v>
      </c>
      <c r="Q240" s="34">
        <v>33192759.73</v>
      </c>
      <c r="R240" s="33">
        <v>0</v>
      </c>
      <c r="S240" s="28">
        <f t="shared" si="42"/>
        <v>36512035.703000002</v>
      </c>
      <c r="T240" s="34">
        <v>32778105.48</v>
      </c>
      <c r="U240" s="33">
        <v>0</v>
      </c>
      <c r="V240" s="32">
        <f t="shared" si="43"/>
        <v>36055916.028000005</v>
      </c>
      <c r="W240" s="34">
        <v>40808250.310000002</v>
      </c>
      <c r="X240" s="33">
        <v>2034903.2374770001</v>
      </c>
      <c r="Y240" s="32">
        <f t="shared" si="39"/>
        <v>42650681.779775307</v>
      </c>
      <c r="Z240" s="34">
        <v>48678663.369999997</v>
      </c>
      <c r="AA240" s="33">
        <v>4425334.5112749999</v>
      </c>
      <c r="AB240" s="32">
        <f t="shared" si="44"/>
        <v>48678661.744597502</v>
      </c>
      <c r="AC240" s="34"/>
      <c r="AD240" s="33"/>
      <c r="AE240" s="32"/>
      <c r="AF240" s="34"/>
      <c r="AG240" s="33"/>
      <c r="AH240" s="32"/>
      <c r="AI240" s="147">
        <f t="shared" si="45"/>
        <v>39876973.43</v>
      </c>
      <c r="AJ240" s="30">
        <f t="shared" si="46"/>
        <v>3545.88</v>
      </c>
      <c r="AK240" s="29">
        <f t="shared" si="49"/>
        <v>2144.19</v>
      </c>
      <c r="AL240" s="28">
        <f t="shared" si="40"/>
        <v>0</v>
      </c>
      <c r="AM240" s="27">
        <f t="shared" si="41"/>
        <v>0</v>
      </c>
      <c r="AN240" s="79">
        <f t="shared" si="47"/>
        <v>0</v>
      </c>
    </row>
    <row r="241" spans="1:40" ht="15.75" customHeight="1" x14ac:dyDescent="0.25">
      <c r="A241" s="126">
        <v>1</v>
      </c>
      <c r="B241" s="77">
        <v>263</v>
      </c>
      <c r="C241" s="77">
        <v>18</v>
      </c>
      <c r="D241" s="78" t="s">
        <v>597</v>
      </c>
      <c r="E241" s="78" t="s">
        <v>342</v>
      </c>
      <c r="F241" s="124">
        <v>6481</v>
      </c>
      <c r="G241" s="34">
        <v>10</v>
      </c>
      <c r="H241" s="34">
        <v>27323100.280000001</v>
      </c>
      <c r="I241" s="33">
        <v>1288086.1244999999</v>
      </c>
      <c r="J241" s="28">
        <v>28638515.571050003</v>
      </c>
      <c r="K241" s="34">
        <v>30191321.329999998</v>
      </c>
      <c r="L241" s="33">
        <v>1423301.8995000001</v>
      </c>
      <c r="M241" s="28">
        <v>31644821.373549998</v>
      </c>
      <c r="N241" s="34">
        <v>26524744.739999998</v>
      </c>
      <c r="O241" s="33">
        <v>1250452.9720000001</v>
      </c>
      <c r="P241" s="28">
        <v>27801720.944800001</v>
      </c>
      <c r="Q241" s="34">
        <v>28803778.940000001</v>
      </c>
      <c r="R241" s="33">
        <v>1366807.2896</v>
      </c>
      <c r="S241" s="28">
        <f t="shared" si="42"/>
        <v>30180668.815440003</v>
      </c>
      <c r="T241" s="34">
        <v>27970880.579999998</v>
      </c>
      <c r="U241" s="33">
        <v>1328876.9749</v>
      </c>
      <c r="V241" s="32">
        <f t="shared" si="43"/>
        <v>29306203.965610001</v>
      </c>
      <c r="W241" s="34">
        <v>32359413.77</v>
      </c>
      <c r="X241" s="33">
        <v>1540932.4056879999</v>
      </c>
      <c r="Y241" s="32">
        <f t="shared" si="39"/>
        <v>33900329.500743203</v>
      </c>
      <c r="Z241" s="34">
        <v>33235240.920000002</v>
      </c>
      <c r="AA241" s="33">
        <v>1582638.6596969999</v>
      </c>
      <c r="AB241" s="32">
        <f t="shared" si="44"/>
        <v>34817862.486333303</v>
      </c>
      <c r="AC241" s="34"/>
      <c r="AD241" s="33"/>
      <c r="AE241" s="32"/>
      <c r="AF241" s="34"/>
      <c r="AG241" s="33"/>
      <c r="AH241" s="32"/>
      <c r="AI241" s="147">
        <f t="shared" si="45"/>
        <v>31201357.140000001</v>
      </c>
      <c r="AJ241" s="30">
        <f t="shared" si="46"/>
        <v>4814.28</v>
      </c>
      <c r="AK241" s="29">
        <f t="shared" si="49"/>
        <v>2144.19</v>
      </c>
      <c r="AL241" s="28">
        <f t="shared" si="40"/>
        <v>0</v>
      </c>
      <c r="AM241" s="27">
        <f t="shared" si="41"/>
        <v>0</v>
      </c>
      <c r="AN241" s="79">
        <f t="shared" si="47"/>
        <v>0</v>
      </c>
    </row>
    <row r="242" spans="1:40" ht="15.75" customHeight="1" x14ac:dyDescent="0.25">
      <c r="A242" s="126">
        <v>1</v>
      </c>
      <c r="B242" s="77">
        <v>264</v>
      </c>
      <c r="C242" s="77">
        <v>19</v>
      </c>
      <c r="D242" s="78" t="s">
        <v>598</v>
      </c>
      <c r="E242" s="78" t="s">
        <v>54</v>
      </c>
      <c r="F242" s="124">
        <v>16788</v>
      </c>
      <c r="G242" s="34">
        <v>12</v>
      </c>
      <c r="H242" s="34">
        <v>19255914.27</v>
      </c>
      <c r="I242" s="33">
        <v>1733031.6218000001</v>
      </c>
      <c r="J242" s="28">
        <v>19625628.565984</v>
      </c>
      <c r="K242" s="34">
        <v>18246670.809999999</v>
      </c>
      <c r="L242" s="33">
        <v>1642199.7686999999</v>
      </c>
      <c r="M242" s="28">
        <v>18597007.566256002</v>
      </c>
      <c r="N242" s="34">
        <v>16125706.57</v>
      </c>
      <c r="O242" s="33">
        <v>1451313.9963</v>
      </c>
      <c r="P242" s="28">
        <v>16435319.682544</v>
      </c>
      <c r="Q242" s="34">
        <v>16992999.449999999</v>
      </c>
      <c r="R242" s="33">
        <v>1552229.7279000001</v>
      </c>
      <c r="S242" s="28">
        <f t="shared" si="42"/>
        <v>17293662.088752002</v>
      </c>
      <c r="T242" s="34">
        <v>16179054.77</v>
      </c>
      <c r="U242" s="33">
        <v>1489383.498801</v>
      </c>
      <c r="V242" s="32">
        <f t="shared" si="43"/>
        <v>16452431.823742881</v>
      </c>
      <c r="W242" s="34">
        <v>21053199.43</v>
      </c>
      <c r="X242" s="33">
        <v>1913928.1641619999</v>
      </c>
      <c r="Y242" s="32">
        <f t="shared" si="39"/>
        <v>21435983.817738563</v>
      </c>
      <c r="Z242" s="34">
        <v>23450234.359999999</v>
      </c>
      <c r="AA242" s="33">
        <v>2131840.4763330002</v>
      </c>
      <c r="AB242" s="32">
        <f t="shared" si="44"/>
        <v>23876601.149707042</v>
      </c>
      <c r="AC242" s="34"/>
      <c r="AD242" s="33"/>
      <c r="AE242" s="32"/>
      <c r="AF242" s="34"/>
      <c r="AG242" s="33"/>
      <c r="AH242" s="32"/>
      <c r="AI242" s="147">
        <f t="shared" si="45"/>
        <v>19098799.710000001</v>
      </c>
      <c r="AJ242" s="30">
        <f t="shared" si="46"/>
        <v>1137.6500000000001</v>
      </c>
      <c r="AK242" s="29">
        <f>+$AL$601</f>
        <v>2628.54</v>
      </c>
      <c r="AL242" s="28">
        <f t="shared" si="40"/>
        <v>25029061.319999997</v>
      </c>
      <c r="AM242" s="27">
        <f t="shared" si="41"/>
        <v>1.0751704175990712E-2</v>
      </c>
      <c r="AN242" s="79">
        <f t="shared" si="47"/>
        <v>1.07517041759907E-2</v>
      </c>
    </row>
    <row r="243" spans="1:40" ht="15.75" customHeight="1" x14ac:dyDescent="0.25">
      <c r="A243" s="126">
        <v>1</v>
      </c>
      <c r="B243" s="77">
        <v>265</v>
      </c>
      <c r="C243" s="77">
        <v>2</v>
      </c>
      <c r="D243" s="78" t="s">
        <v>597</v>
      </c>
      <c r="E243" s="78" t="s">
        <v>343</v>
      </c>
      <c r="F243" s="124">
        <v>1938</v>
      </c>
      <c r="G243" s="34">
        <v>10</v>
      </c>
      <c r="H243" s="34">
        <v>2259578.79</v>
      </c>
      <c r="I243" s="33">
        <v>0</v>
      </c>
      <c r="J243" s="28">
        <v>2485536.6690000002</v>
      </c>
      <c r="K243" s="34">
        <v>2603487.29</v>
      </c>
      <c r="L243" s="33">
        <v>0</v>
      </c>
      <c r="M243" s="28">
        <v>2863836.0190000003</v>
      </c>
      <c r="N243" s="34">
        <v>2061528.71</v>
      </c>
      <c r="O243" s="33">
        <v>0</v>
      </c>
      <c r="P243" s="28">
        <v>2267681.5810000002</v>
      </c>
      <c r="Q243" s="34">
        <v>2082360.77</v>
      </c>
      <c r="R243" s="33">
        <v>0</v>
      </c>
      <c r="S243" s="28">
        <f t="shared" si="42"/>
        <v>2290596.8470000001</v>
      </c>
      <c r="T243" s="34">
        <v>1742682.84</v>
      </c>
      <c r="U243" s="33">
        <v>0</v>
      </c>
      <c r="V243" s="32">
        <f t="shared" si="43"/>
        <v>1916951.1240000003</v>
      </c>
      <c r="W243" s="34">
        <v>2439744.54</v>
      </c>
      <c r="X243" s="33">
        <v>0</v>
      </c>
      <c r="Y243" s="32">
        <f t="shared" si="39"/>
        <v>2683718.9940000004</v>
      </c>
      <c r="Z243" s="34">
        <v>2983823.31</v>
      </c>
      <c r="AA243" s="33">
        <v>0</v>
      </c>
      <c r="AB243" s="32">
        <f t="shared" si="44"/>
        <v>3282205.6410000003</v>
      </c>
      <c r="AC243" s="34"/>
      <c r="AD243" s="33"/>
      <c r="AE243" s="32"/>
      <c r="AF243" s="34"/>
      <c r="AG243" s="33"/>
      <c r="AH243" s="32"/>
      <c r="AI243" s="147">
        <f t="shared" si="45"/>
        <v>2488230.84</v>
      </c>
      <c r="AJ243" s="30">
        <f t="shared" si="46"/>
        <v>1283.92</v>
      </c>
      <c r="AK243" s="29">
        <f t="shared" ref="AK243:AK251" si="50">+$AL$600</f>
        <v>2144.19</v>
      </c>
      <c r="AL243" s="28">
        <f t="shared" si="40"/>
        <v>1667203.26</v>
      </c>
      <c r="AM243" s="27">
        <f t="shared" si="41"/>
        <v>7.16178526377406E-4</v>
      </c>
      <c r="AN243" s="79">
        <f t="shared" si="47"/>
        <v>7.16178526377406E-4</v>
      </c>
    </row>
    <row r="244" spans="1:40" ht="15.75" customHeight="1" x14ac:dyDescent="0.25">
      <c r="A244" s="126">
        <v>1</v>
      </c>
      <c r="B244" s="77">
        <v>266</v>
      </c>
      <c r="C244" s="77">
        <v>10</v>
      </c>
      <c r="D244" s="78" t="s">
        <v>597</v>
      </c>
      <c r="E244" s="78" t="s">
        <v>344</v>
      </c>
      <c r="F244" s="124">
        <v>1464</v>
      </c>
      <c r="G244" s="34">
        <v>10</v>
      </c>
      <c r="H244" s="34">
        <v>409833.86</v>
      </c>
      <c r="I244" s="33">
        <v>0</v>
      </c>
      <c r="J244" s="28">
        <v>450817.24600000004</v>
      </c>
      <c r="K244" s="34">
        <v>479558.7</v>
      </c>
      <c r="L244" s="33">
        <v>0</v>
      </c>
      <c r="M244" s="28">
        <v>527514.57000000007</v>
      </c>
      <c r="N244" s="34">
        <v>269522.19</v>
      </c>
      <c r="O244" s="33">
        <v>0</v>
      </c>
      <c r="P244" s="28">
        <v>296474.40900000004</v>
      </c>
      <c r="Q244" s="34">
        <v>360681.49</v>
      </c>
      <c r="R244" s="33">
        <v>0</v>
      </c>
      <c r="S244" s="28">
        <f t="shared" si="42"/>
        <v>396749.63900000002</v>
      </c>
      <c r="T244" s="34">
        <v>131504.19</v>
      </c>
      <c r="U244" s="33">
        <v>0</v>
      </c>
      <c r="V244" s="32">
        <f t="shared" si="43"/>
        <v>144654.60900000003</v>
      </c>
      <c r="W244" s="34">
        <v>466616.92</v>
      </c>
      <c r="X244" s="33">
        <v>0</v>
      </c>
      <c r="Y244" s="32">
        <f t="shared" si="39"/>
        <v>513278.61200000002</v>
      </c>
      <c r="Z244" s="34">
        <v>567408.16</v>
      </c>
      <c r="AA244" s="33">
        <v>0</v>
      </c>
      <c r="AB244" s="32">
        <f t="shared" si="44"/>
        <v>624148.97600000014</v>
      </c>
      <c r="AC244" s="34"/>
      <c r="AD244" s="33"/>
      <c r="AE244" s="32"/>
      <c r="AF244" s="34"/>
      <c r="AG244" s="33"/>
      <c r="AH244" s="32"/>
      <c r="AI244" s="147">
        <f t="shared" si="45"/>
        <v>395061.25</v>
      </c>
      <c r="AJ244" s="30">
        <f t="shared" si="46"/>
        <v>269.85000000000002</v>
      </c>
      <c r="AK244" s="29">
        <f t="shared" si="50"/>
        <v>2144.19</v>
      </c>
      <c r="AL244" s="28">
        <f t="shared" si="40"/>
        <v>2744033.7600000002</v>
      </c>
      <c r="AM244" s="27">
        <f t="shared" si="41"/>
        <v>1.1787513266778597E-3</v>
      </c>
      <c r="AN244" s="79">
        <f t="shared" si="47"/>
        <v>1.1787513266778599E-3</v>
      </c>
    </row>
    <row r="245" spans="1:40" ht="15.75" customHeight="1" x14ac:dyDescent="0.25">
      <c r="A245" s="126">
        <v>1</v>
      </c>
      <c r="B245" s="77">
        <v>267</v>
      </c>
      <c r="C245" s="77">
        <v>17</v>
      </c>
      <c r="D245" s="78" t="s">
        <v>597</v>
      </c>
      <c r="E245" s="78" t="s">
        <v>345</v>
      </c>
      <c r="F245" s="124">
        <v>1034</v>
      </c>
      <c r="G245" s="34">
        <v>10</v>
      </c>
      <c r="H245" s="34">
        <v>1741118.51</v>
      </c>
      <c r="I245" s="33">
        <v>33798.357900000003</v>
      </c>
      <c r="J245" s="28">
        <v>1878052.1673100002</v>
      </c>
      <c r="K245" s="34">
        <v>2089783.17</v>
      </c>
      <c r="L245" s="33">
        <v>40566.5553</v>
      </c>
      <c r="M245" s="28">
        <v>2254138.2761700004</v>
      </c>
      <c r="N245" s="34">
        <v>2041509</v>
      </c>
      <c r="O245" s="33">
        <v>56067.367400000003</v>
      </c>
      <c r="P245" s="28">
        <v>2183985.79586</v>
      </c>
      <c r="Q245" s="34">
        <v>2101418.11</v>
      </c>
      <c r="R245" s="33">
        <v>61631.186900000001</v>
      </c>
      <c r="S245" s="28">
        <f t="shared" si="42"/>
        <v>2243765.6154100001</v>
      </c>
      <c r="T245" s="34">
        <v>1759582.93</v>
      </c>
      <c r="U245" s="33">
        <v>51920.754269999998</v>
      </c>
      <c r="V245" s="32">
        <f t="shared" si="43"/>
        <v>1878428.3933030001</v>
      </c>
      <c r="W245" s="34">
        <v>1917234.71</v>
      </c>
      <c r="X245" s="33">
        <v>55841.889395999999</v>
      </c>
      <c r="Y245" s="32">
        <f t="shared" si="39"/>
        <v>2047532.1026644001</v>
      </c>
      <c r="Z245" s="34">
        <v>3636079.27</v>
      </c>
      <c r="AA245" s="33">
        <v>105905.230285</v>
      </c>
      <c r="AB245" s="32">
        <f t="shared" si="44"/>
        <v>3883191.4436865002</v>
      </c>
      <c r="AC245" s="34"/>
      <c r="AD245" s="33"/>
      <c r="AE245" s="32"/>
      <c r="AF245" s="34"/>
      <c r="AG245" s="33"/>
      <c r="AH245" s="32"/>
      <c r="AI245" s="147">
        <f t="shared" si="45"/>
        <v>2447380.67</v>
      </c>
      <c r="AJ245" s="30">
        <f t="shared" si="46"/>
        <v>2366.91</v>
      </c>
      <c r="AK245" s="29">
        <f t="shared" si="50"/>
        <v>2144.19</v>
      </c>
      <c r="AL245" s="28">
        <f t="shared" si="40"/>
        <v>0</v>
      </c>
      <c r="AM245" s="27">
        <f t="shared" si="41"/>
        <v>0</v>
      </c>
      <c r="AN245" s="79">
        <f t="shared" si="47"/>
        <v>0</v>
      </c>
    </row>
    <row r="246" spans="1:40" ht="15.75" customHeight="1" x14ac:dyDescent="0.25">
      <c r="A246" s="126">
        <v>1</v>
      </c>
      <c r="B246" s="77">
        <v>268</v>
      </c>
      <c r="C246" s="77">
        <v>19</v>
      </c>
      <c r="D246" s="78" t="s">
        <v>597</v>
      </c>
      <c r="E246" s="78" t="s">
        <v>346</v>
      </c>
      <c r="F246" s="124">
        <v>1088</v>
      </c>
      <c r="G246" s="34">
        <v>10</v>
      </c>
      <c r="H246" s="34">
        <v>1900008.07</v>
      </c>
      <c r="I246" s="33">
        <v>171001.5356</v>
      </c>
      <c r="J246" s="28">
        <v>1901907.1878400003</v>
      </c>
      <c r="K246" s="34">
        <v>2066284.92</v>
      </c>
      <c r="L246" s="33">
        <v>185966.4051</v>
      </c>
      <c r="M246" s="28">
        <v>2068350.3663900001</v>
      </c>
      <c r="N246" s="34">
        <v>1998236.68</v>
      </c>
      <c r="O246" s="33">
        <v>179841.859</v>
      </c>
      <c r="P246" s="28">
        <v>2000234.3031000001</v>
      </c>
      <c r="Q246" s="34">
        <v>2105074.2799999998</v>
      </c>
      <c r="R246" s="33">
        <v>190903.73180000001</v>
      </c>
      <c r="S246" s="28">
        <f t="shared" si="42"/>
        <v>2105587.6030199998</v>
      </c>
      <c r="T246" s="34">
        <v>2035004.28</v>
      </c>
      <c r="U246" s="33">
        <v>184890.05927100001</v>
      </c>
      <c r="V246" s="32">
        <f t="shared" si="43"/>
        <v>2035125.6428019002</v>
      </c>
      <c r="W246" s="34">
        <v>2408483.5299999998</v>
      </c>
      <c r="X246" s="33">
        <v>218953.61869199999</v>
      </c>
      <c r="Y246" s="32">
        <f t="shared" si="39"/>
        <v>2408482.9024387999</v>
      </c>
      <c r="Z246" s="34">
        <v>2699148.64</v>
      </c>
      <c r="AA246" s="33">
        <v>245377.68857900001</v>
      </c>
      <c r="AB246" s="32">
        <f t="shared" si="44"/>
        <v>2699148.0465631001</v>
      </c>
      <c r="AC246" s="34"/>
      <c r="AD246" s="33"/>
      <c r="AE246" s="32"/>
      <c r="AF246" s="34"/>
      <c r="AG246" s="33"/>
      <c r="AH246" s="32"/>
      <c r="AI246" s="147">
        <f t="shared" si="45"/>
        <v>2249715.7000000002</v>
      </c>
      <c r="AJ246" s="30">
        <f t="shared" si="46"/>
        <v>2067.75</v>
      </c>
      <c r="AK246" s="29">
        <f t="shared" si="50"/>
        <v>2144.19</v>
      </c>
      <c r="AL246" s="28">
        <f t="shared" si="40"/>
        <v>83166.720000000059</v>
      </c>
      <c r="AM246" s="27">
        <f t="shared" si="41"/>
        <v>3.5725829238867E-5</v>
      </c>
      <c r="AN246" s="79">
        <f t="shared" si="47"/>
        <v>3.5725829238867E-5</v>
      </c>
    </row>
    <row r="247" spans="1:40" ht="15.75" customHeight="1" x14ac:dyDescent="0.25">
      <c r="A247" s="126">
        <v>1</v>
      </c>
      <c r="B247" s="77">
        <v>270</v>
      </c>
      <c r="C247" s="77">
        <v>6</v>
      </c>
      <c r="D247" s="78" t="s">
        <v>597</v>
      </c>
      <c r="E247" s="78" t="s">
        <v>347</v>
      </c>
      <c r="F247" s="124">
        <v>2189</v>
      </c>
      <c r="G247" s="34">
        <v>10</v>
      </c>
      <c r="H247" s="34">
        <v>1442363.86</v>
      </c>
      <c r="I247" s="33">
        <v>0</v>
      </c>
      <c r="J247" s="28">
        <v>1586600.2460000003</v>
      </c>
      <c r="K247" s="34">
        <v>1571482.56</v>
      </c>
      <c r="L247" s="33">
        <v>0</v>
      </c>
      <c r="M247" s="28">
        <v>1728630.8160000001</v>
      </c>
      <c r="N247" s="34">
        <v>1378165.3</v>
      </c>
      <c r="O247" s="33">
        <v>0</v>
      </c>
      <c r="P247" s="28">
        <v>1515981.83</v>
      </c>
      <c r="Q247" s="34">
        <v>1279113.44</v>
      </c>
      <c r="R247" s="33">
        <v>0</v>
      </c>
      <c r="S247" s="28">
        <f t="shared" si="42"/>
        <v>1407024.784</v>
      </c>
      <c r="T247" s="34">
        <v>1181472.9099999999</v>
      </c>
      <c r="U247" s="33">
        <v>0</v>
      </c>
      <c r="V247" s="32">
        <f t="shared" si="43"/>
        <v>1299620.2010000001</v>
      </c>
      <c r="W247" s="34">
        <v>1513577.07</v>
      </c>
      <c r="X247" s="33">
        <v>0</v>
      </c>
      <c r="Y247" s="32">
        <f t="shared" si="39"/>
        <v>1664934.7770000002</v>
      </c>
      <c r="Z247" s="34">
        <v>1507991.14</v>
      </c>
      <c r="AA247" s="33">
        <v>0</v>
      </c>
      <c r="AB247" s="32">
        <f t="shared" si="44"/>
        <v>1658790.254</v>
      </c>
      <c r="AC247" s="34"/>
      <c r="AD247" s="33"/>
      <c r="AE247" s="32"/>
      <c r="AF247" s="34"/>
      <c r="AG247" s="33"/>
      <c r="AH247" s="32"/>
      <c r="AI247" s="147">
        <f t="shared" si="45"/>
        <v>1509270.37</v>
      </c>
      <c r="AJ247" s="30">
        <f t="shared" si="46"/>
        <v>689.48</v>
      </c>
      <c r="AK247" s="29">
        <f t="shared" si="50"/>
        <v>2144.19</v>
      </c>
      <c r="AL247" s="28">
        <f t="shared" si="40"/>
        <v>3184360.19</v>
      </c>
      <c r="AM247" s="27">
        <f t="shared" si="41"/>
        <v>1.367901828796254E-3</v>
      </c>
      <c r="AN247" s="79">
        <f t="shared" si="47"/>
        <v>1.3679018287962501E-3</v>
      </c>
    </row>
    <row r="248" spans="1:40" ht="15.75" customHeight="1" x14ac:dyDescent="0.25">
      <c r="A248" s="126">
        <v>1</v>
      </c>
      <c r="B248" s="77">
        <v>271</v>
      </c>
      <c r="C248" s="77">
        <v>14</v>
      </c>
      <c r="D248" s="78" t="s">
        <v>597</v>
      </c>
      <c r="E248" s="78" t="s">
        <v>394</v>
      </c>
      <c r="F248" s="124">
        <v>1202</v>
      </c>
      <c r="G248" s="34">
        <v>10</v>
      </c>
      <c r="H248" s="34">
        <v>365366.14</v>
      </c>
      <c r="I248" s="33">
        <v>0</v>
      </c>
      <c r="J248" s="28">
        <v>401902.75400000007</v>
      </c>
      <c r="K248" s="34">
        <v>474652.32</v>
      </c>
      <c r="L248" s="33">
        <v>0</v>
      </c>
      <c r="M248" s="28">
        <v>522117.55200000003</v>
      </c>
      <c r="N248" s="34">
        <v>224096.56</v>
      </c>
      <c r="O248" s="33">
        <v>0</v>
      </c>
      <c r="P248" s="28">
        <v>246506.21600000001</v>
      </c>
      <c r="Q248" s="34">
        <v>464133.62</v>
      </c>
      <c r="R248" s="33">
        <v>0</v>
      </c>
      <c r="S248" s="28">
        <f t="shared" si="42"/>
        <v>510546.98200000002</v>
      </c>
      <c r="T248" s="34">
        <v>278194.61</v>
      </c>
      <c r="U248" s="33">
        <v>0</v>
      </c>
      <c r="V248" s="32">
        <f t="shared" si="43"/>
        <v>306014.071</v>
      </c>
      <c r="W248" s="34">
        <v>358479.21</v>
      </c>
      <c r="X248" s="33">
        <v>0</v>
      </c>
      <c r="Y248" s="32">
        <f t="shared" si="39"/>
        <v>394327.13100000005</v>
      </c>
      <c r="Z248" s="34">
        <v>508940.92</v>
      </c>
      <c r="AA248" s="33">
        <v>0</v>
      </c>
      <c r="AB248" s="32">
        <f t="shared" si="44"/>
        <v>559835.01199999999</v>
      </c>
      <c r="AC248" s="34"/>
      <c r="AD248" s="33"/>
      <c r="AE248" s="32"/>
      <c r="AF248" s="34"/>
      <c r="AG248" s="33"/>
      <c r="AH248" s="32"/>
      <c r="AI248" s="147">
        <f t="shared" si="45"/>
        <v>403445.88</v>
      </c>
      <c r="AJ248" s="30">
        <f t="shared" si="46"/>
        <v>335.65</v>
      </c>
      <c r="AK248" s="29">
        <f t="shared" si="50"/>
        <v>2144.19</v>
      </c>
      <c r="AL248" s="28">
        <f t="shared" si="40"/>
        <v>2173865.08</v>
      </c>
      <c r="AM248" s="27">
        <f t="shared" si="41"/>
        <v>9.3382464327577063E-4</v>
      </c>
      <c r="AN248" s="79">
        <f t="shared" si="47"/>
        <v>9.3382464327577096E-4</v>
      </c>
    </row>
    <row r="249" spans="1:40" ht="15.75" customHeight="1" x14ac:dyDescent="0.25">
      <c r="A249" s="126">
        <v>1</v>
      </c>
      <c r="B249" s="77">
        <v>273</v>
      </c>
      <c r="C249" s="77">
        <v>8</v>
      </c>
      <c r="D249" s="78" t="s">
        <v>597</v>
      </c>
      <c r="E249" s="78" t="s">
        <v>348</v>
      </c>
      <c r="F249" s="124">
        <v>1535</v>
      </c>
      <c r="G249" s="34">
        <v>10</v>
      </c>
      <c r="H249" s="34">
        <v>4441954.87</v>
      </c>
      <c r="I249" s="33">
        <v>0</v>
      </c>
      <c r="J249" s="28">
        <v>4886150.3570000008</v>
      </c>
      <c r="K249" s="34">
        <v>4451438.25</v>
      </c>
      <c r="L249" s="33">
        <v>0</v>
      </c>
      <c r="M249" s="28">
        <v>4896582.0750000002</v>
      </c>
      <c r="N249" s="34">
        <v>4172619.86</v>
      </c>
      <c r="O249" s="33">
        <v>0</v>
      </c>
      <c r="P249" s="28">
        <v>4589881.8459999999</v>
      </c>
      <c r="Q249" s="34">
        <v>4148049.7</v>
      </c>
      <c r="R249" s="33">
        <v>0</v>
      </c>
      <c r="S249" s="28">
        <f t="shared" si="42"/>
        <v>4562854.6700000009</v>
      </c>
      <c r="T249" s="34">
        <v>3930760.44</v>
      </c>
      <c r="U249" s="33">
        <v>0</v>
      </c>
      <c r="V249" s="32">
        <f t="shared" si="43"/>
        <v>4323836.4840000002</v>
      </c>
      <c r="W249" s="34">
        <v>4149936.7</v>
      </c>
      <c r="X249" s="33">
        <v>0</v>
      </c>
      <c r="Y249" s="32">
        <f t="shared" si="39"/>
        <v>4564930.37</v>
      </c>
      <c r="Z249" s="34">
        <v>4409696.3099999996</v>
      </c>
      <c r="AA249" s="33">
        <v>0</v>
      </c>
      <c r="AB249" s="32">
        <f t="shared" si="44"/>
        <v>4850665.9409999996</v>
      </c>
      <c r="AC249" s="34"/>
      <c r="AD249" s="33"/>
      <c r="AE249" s="32"/>
      <c r="AF249" s="34"/>
      <c r="AG249" s="33"/>
      <c r="AH249" s="32"/>
      <c r="AI249" s="147">
        <f t="shared" si="45"/>
        <v>4578433.8600000003</v>
      </c>
      <c r="AJ249" s="30">
        <f t="shared" si="46"/>
        <v>2982.69</v>
      </c>
      <c r="AK249" s="29">
        <f t="shared" si="50"/>
        <v>2144.19</v>
      </c>
      <c r="AL249" s="28">
        <f t="shared" si="40"/>
        <v>0</v>
      </c>
      <c r="AM249" s="27">
        <f t="shared" si="41"/>
        <v>0</v>
      </c>
      <c r="AN249" s="79">
        <f t="shared" si="47"/>
        <v>0</v>
      </c>
    </row>
    <row r="250" spans="1:40" ht="15.75" customHeight="1" x14ac:dyDescent="0.25">
      <c r="A250" s="126">
        <v>1</v>
      </c>
      <c r="B250" s="77">
        <v>274</v>
      </c>
      <c r="C250" s="77">
        <v>18</v>
      </c>
      <c r="D250" s="78" t="s">
        <v>597</v>
      </c>
      <c r="E250" s="78" t="s">
        <v>349</v>
      </c>
      <c r="F250" s="124">
        <v>1004</v>
      </c>
      <c r="G250" s="34">
        <v>10</v>
      </c>
      <c r="H250" s="34">
        <v>1370173.53</v>
      </c>
      <c r="I250" s="33">
        <v>16531.8354</v>
      </c>
      <c r="J250" s="28">
        <v>1489005.8640600003</v>
      </c>
      <c r="K250" s="34">
        <v>1623030.52</v>
      </c>
      <c r="L250" s="33">
        <v>19624.5452</v>
      </c>
      <c r="M250" s="28">
        <v>1763746.5722800002</v>
      </c>
      <c r="N250" s="34">
        <v>1412501.58</v>
      </c>
      <c r="O250" s="33">
        <v>13845.032300000001</v>
      </c>
      <c r="P250" s="28">
        <v>1538522.2024700001</v>
      </c>
      <c r="Q250" s="34">
        <v>1378722.66</v>
      </c>
      <c r="R250" s="33">
        <v>13625.9588</v>
      </c>
      <c r="S250" s="28">
        <f t="shared" si="42"/>
        <v>1501606.3713200002</v>
      </c>
      <c r="T250" s="34">
        <v>1565266.01</v>
      </c>
      <c r="U250" s="33">
        <v>15544.938966</v>
      </c>
      <c r="V250" s="32">
        <f t="shared" si="43"/>
        <v>1704693.1781374002</v>
      </c>
      <c r="W250" s="34">
        <v>1694645.2</v>
      </c>
      <c r="X250" s="33">
        <v>16778.687248999999</v>
      </c>
      <c r="Y250" s="32">
        <f t="shared" si="39"/>
        <v>1845653.1640261002</v>
      </c>
      <c r="Z250" s="34">
        <v>2033686.77</v>
      </c>
      <c r="AA250" s="33">
        <v>20135.525374000001</v>
      </c>
      <c r="AB250" s="32">
        <f t="shared" si="44"/>
        <v>2214906.3690886004</v>
      </c>
      <c r="AC250" s="34"/>
      <c r="AD250" s="33"/>
      <c r="AE250" s="32"/>
      <c r="AF250" s="34"/>
      <c r="AG250" s="33"/>
      <c r="AH250" s="32"/>
      <c r="AI250" s="147">
        <f t="shared" si="45"/>
        <v>1761076.26</v>
      </c>
      <c r="AJ250" s="30">
        <f t="shared" si="46"/>
        <v>1754.06</v>
      </c>
      <c r="AK250" s="29">
        <f t="shared" si="50"/>
        <v>2144.19</v>
      </c>
      <c r="AL250" s="28">
        <f t="shared" si="40"/>
        <v>391690.52000000014</v>
      </c>
      <c r="AM250" s="27">
        <f t="shared" si="41"/>
        <v>1.6825803196282135E-4</v>
      </c>
      <c r="AN250" s="79">
        <f t="shared" si="47"/>
        <v>1.6825803196282099E-4</v>
      </c>
    </row>
    <row r="251" spans="1:40" ht="15.75" customHeight="1" x14ac:dyDescent="0.25">
      <c r="A251" s="126">
        <v>1</v>
      </c>
      <c r="B251" s="77">
        <v>275</v>
      </c>
      <c r="C251" s="77">
        <v>8</v>
      </c>
      <c r="D251" s="78" t="s">
        <v>597</v>
      </c>
      <c r="E251" s="78" t="s">
        <v>350</v>
      </c>
      <c r="F251" s="124">
        <v>1214</v>
      </c>
      <c r="G251" s="34">
        <v>10</v>
      </c>
      <c r="H251" s="34">
        <v>1867626.72</v>
      </c>
      <c r="I251" s="33">
        <v>106373.8504</v>
      </c>
      <c r="J251" s="28">
        <v>1937378.15656</v>
      </c>
      <c r="K251" s="34">
        <v>1731959.07</v>
      </c>
      <c r="L251" s="33">
        <v>99778.478700000007</v>
      </c>
      <c r="M251" s="28">
        <v>1795398.6504300002</v>
      </c>
      <c r="N251" s="34">
        <v>1538864.96</v>
      </c>
      <c r="O251" s="33">
        <v>72546.815100000007</v>
      </c>
      <c r="P251" s="28">
        <v>1612949.95939</v>
      </c>
      <c r="Q251" s="34">
        <v>1774051.77</v>
      </c>
      <c r="R251" s="33">
        <v>113282.28140000001</v>
      </c>
      <c r="S251" s="28">
        <f t="shared" si="42"/>
        <v>1826846.4374600002</v>
      </c>
      <c r="T251" s="34">
        <v>1519208.9</v>
      </c>
      <c r="U251" s="33">
        <v>99320.354030999995</v>
      </c>
      <c r="V251" s="32">
        <f t="shared" si="43"/>
        <v>1561877.4005658999</v>
      </c>
      <c r="W251" s="34">
        <v>1912180.26</v>
      </c>
      <c r="X251" s="33">
        <v>125096.78240500001</v>
      </c>
      <c r="Y251" s="32">
        <f t="shared" si="39"/>
        <v>1965791.8253545002</v>
      </c>
      <c r="Z251" s="34">
        <v>2156237.58</v>
      </c>
      <c r="AA251" s="33">
        <v>141063.161559</v>
      </c>
      <c r="AB251" s="32">
        <f t="shared" si="44"/>
        <v>2216691.8602851005</v>
      </c>
      <c r="AC251" s="34"/>
      <c r="AD251" s="33"/>
      <c r="AE251" s="32"/>
      <c r="AF251" s="34"/>
      <c r="AG251" s="33"/>
      <c r="AH251" s="32"/>
      <c r="AI251" s="147">
        <f t="shared" si="45"/>
        <v>1836831.5</v>
      </c>
      <c r="AJ251" s="30">
        <f t="shared" si="46"/>
        <v>1513.04</v>
      </c>
      <c r="AK251" s="29">
        <f t="shared" si="50"/>
        <v>2144.19</v>
      </c>
      <c r="AL251" s="28">
        <f t="shared" si="40"/>
        <v>766216.10000000009</v>
      </c>
      <c r="AM251" s="27">
        <f t="shared" si="41"/>
        <v>3.2914254101485096E-4</v>
      </c>
      <c r="AN251" s="79">
        <f t="shared" si="47"/>
        <v>3.2914254101485102E-4</v>
      </c>
    </row>
    <row r="252" spans="1:40" ht="15.75" customHeight="1" x14ac:dyDescent="0.25">
      <c r="A252" s="126">
        <v>1</v>
      </c>
      <c r="B252" s="77">
        <v>276</v>
      </c>
      <c r="C252" s="77">
        <v>20</v>
      </c>
      <c r="D252" s="78" t="s">
        <v>598</v>
      </c>
      <c r="E252" s="78" t="s">
        <v>55</v>
      </c>
      <c r="F252" s="124">
        <v>6307</v>
      </c>
      <c r="G252" s="34">
        <v>12</v>
      </c>
      <c r="H252" s="34">
        <v>7386125.4800000004</v>
      </c>
      <c r="I252" s="33">
        <v>0</v>
      </c>
      <c r="J252" s="28">
        <v>8272460.5376000013</v>
      </c>
      <c r="K252" s="34">
        <v>8712087.4600000009</v>
      </c>
      <c r="L252" s="33">
        <v>0</v>
      </c>
      <c r="M252" s="28">
        <v>9757537.9552000016</v>
      </c>
      <c r="N252" s="34">
        <v>5768426.7999999998</v>
      </c>
      <c r="O252" s="33">
        <v>0</v>
      </c>
      <c r="P252" s="28">
        <v>6460638.0160000008</v>
      </c>
      <c r="Q252" s="34">
        <v>7015063.7000000002</v>
      </c>
      <c r="R252" s="33">
        <v>0</v>
      </c>
      <c r="S252" s="28">
        <f t="shared" si="42"/>
        <v>7856871.3440000005</v>
      </c>
      <c r="T252" s="34">
        <v>7973607.4100000001</v>
      </c>
      <c r="U252" s="33">
        <v>0</v>
      </c>
      <c r="V252" s="32">
        <f t="shared" si="43"/>
        <v>8930440.2992000002</v>
      </c>
      <c r="W252" s="34">
        <v>10798803.6</v>
      </c>
      <c r="X252" s="33">
        <v>0</v>
      </c>
      <c r="Y252" s="32">
        <f t="shared" si="39"/>
        <v>12094660.032000002</v>
      </c>
      <c r="Z252" s="34">
        <v>11292695.119999999</v>
      </c>
      <c r="AA252" s="33">
        <v>0</v>
      </c>
      <c r="AB252" s="32">
        <f t="shared" si="44"/>
        <v>12647818.534400001</v>
      </c>
      <c r="AC252" s="34"/>
      <c r="AD252" s="33"/>
      <c r="AE252" s="32"/>
      <c r="AF252" s="34"/>
      <c r="AG252" s="33"/>
      <c r="AH252" s="32"/>
      <c r="AI252" s="147">
        <f t="shared" si="45"/>
        <v>9598085.6500000004</v>
      </c>
      <c r="AJ252" s="30">
        <f t="shared" si="46"/>
        <v>1521.81</v>
      </c>
      <c r="AK252" s="29">
        <f>+$AL$601</f>
        <v>2628.54</v>
      </c>
      <c r="AL252" s="28">
        <f t="shared" si="40"/>
        <v>6980146.1100000003</v>
      </c>
      <c r="AM252" s="27">
        <f t="shared" si="41"/>
        <v>2.998453083014475E-3</v>
      </c>
      <c r="AN252" s="79">
        <f t="shared" si="47"/>
        <v>2.9984530830144702E-3</v>
      </c>
    </row>
    <row r="253" spans="1:40" ht="15.75" customHeight="1" x14ac:dyDescent="0.25">
      <c r="A253" s="126">
        <v>1</v>
      </c>
      <c r="B253" s="77">
        <v>278</v>
      </c>
      <c r="C253" s="77">
        <v>14</v>
      </c>
      <c r="D253" s="78" t="s">
        <v>598</v>
      </c>
      <c r="E253" s="78" t="s">
        <v>56</v>
      </c>
      <c r="F253" s="124">
        <v>16224</v>
      </c>
      <c r="G253" s="34">
        <v>12</v>
      </c>
      <c r="H253" s="34">
        <v>33415687.16</v>
      </c>
      <c r="I253" s="33">
        <v>2450478.3265999998</v>
      </c>
      <c r="J253" s="28">
        <v>34681033.893408</v>
      </c>
      <c r="K253" s="34">
        <v>32302637.219999999</v>
      </c>
      <c r="L253" s="33">
        <v>2368854.8195000002</v>
      </c>
      <c r="M253" s="28">
        <v>33525836.288560003</v>
      </c>
      <c r="N253" s="34">
        <v>26243953.219999999</v>
      </c>
      <c r="O253" s="33">
        <v>1924557.3378000001</v>
      </c>
      <c r="P253" s="28">
        <v>27237723.388064001</v>
      </c>
      <c r="Q253" s="34">
        <v>28054881.68</v>
      </c>
      <c r="R253" s="33">
        <v>2069217.1857</v>
      </c>
      <c r="S253" s="28">
        <f t="shared" si="42"/>
        <v>29103944.233616002</v>
      </c>
      <c r="T253" s="34">
        <v>24937338.140000001</v>
      </c>
      <c r="U253" s="33">
        <v>1843764.291253</v>
      </c>
      <c r="V253" s="32">
        <f t="shared" si="43"/>
        <v>25864802.710596643</v>
      </c>
      <c r="W253" s="34">
        <v>30305681.379999999</v>
      </c>
      <c r="X253" s="33">
        <v>2244865.6219720002</v>
      </c>
      <c r="Y253" s="32">
        <f t="shared" si="39"/>
        <v>31428113.648991365</v>
      </c>
      <c r="Z253" s="34">
        <v>32412991.390000001</v>
      </c>
      <c r="AA253" s="33">
        <v>2400962.6565709999</v>
      </c>
      <c r="AB253" s="32">
        <f t="shared" si="44"/>
        <v>33613472.18144048</v>
      </c>
      <c r="AC253" s="34"/>
      <c r="AD253" s="33"/>
      <c r="AE253" s="32"/>
      <c r="AF253" s="34"/>
      <c r="AG253" s="33"/>
      <c r="AH253" s="32"/>
      <c r="AI253" s="147">
        <f t="shared" si="45"/>
        <v>29449611.23</v>
      </c>
      <c r="AJ253" s="30">
        <f t="shared" si="46"/>
        <v>1815.19</v>
      </c>
      <c r="AK253" s="29">
        <f>+$AL$601</f>
        <v>2628.54</v>
      </c>
      <c r="AL253" s="28">
        <f t="shared" si="40"/>
        <v>13195790.399999999</v>
      </c>
      <c r="AM253" s="27">
        <f t="shared" si="41"/>
        <v>5.6685000262398236E-3</v>
      </c>
      <c r="AN253" s="79">
        <f t="shared" si="47"/>
        <v>5.6685000262398201E-3</v>
      </c>
    </row>
    <row r="254" spans="1:40" ht="15.75" customHeight="1" x14ac:dyDescent="0.25">
      <c r="A254" s="126">
        <v>1</v>
      </c>
      <c r="B254" s="77">
        <v>279</v>
      </c>
      <c r="C254" s="77">
        <v>20</v>
      </c>
      <c r="D254" s="78" t="s">
        <v>597</v>
      </c>
      <c r="E254" s="78" t="s">
        <v>353</v>
      </c>
      <c r="F254" s="124">
        <v>11975</v>
      </c>
      <c r="G254" s="34">
        <v>10</v>
      </c>
      <c r="H254" s="34">
        <v>20942921.48</v>
      </c>
      <c r="I254" s="33">
        <v>0</v>
      </c>
      <c r="J254" s="28">
        <v>23037213.628000002</v>
      </c>
      <c r="K254" s="34">
        <v>22210609.670000002</v>
      </c>
      <c r="L254" s="33">
        <v>0</v>
      </c>
      <c r="M254" s="28">
        <v>24431670.637000006</v>
      </c>
      <c r="N254" s="34">
        <v>18852782.609999999</v>
      </c>
      <c r="O254" s="33">
        <v>0</v>
      </c>
      <c r="P254" s="28">
        <v>20738060.870999999</v>
      </c>
      <c r="Q254" s="34">
        <v>19868763.109999999</v>
      </c>
      <c r="R254" s="33">
        <v>0</v>
      </c>
      <c r="S254" s="28">
        <f t="shared" si="42"/>
        <v>21855639.421</v>
      </c>
      <c r="T254" s="34">
        <v>18333500.300000001</v>
      </c>
      <c r="U254" s="33">
        <v>0</v>
      </c>
      <c r="V254" s="32">
        <f t="shared" si="43"/>
        <v>20166850.330000002</v>
      </c>
      <c r="W254" s="34">
        <v>21867969.91</v>
      </c>
      <c r="X254" s="33">
        <v>0</v>
      </c>
      <c r="Y254" s="32">
        <f t="shared" si="39"/>
        <v>24054766.901000001</v>
      </c>
      <c r="Z254" s="34">
        <v>25368050.670000002</v>
      </c>
      <c r="AA254" s="33">
        <v>0</v>
      </c>
      <c r="AB254" s="32">
        <f t="shared" si="44"/>
        <v>27904855.737000003</v>
      </c>
      <c r="AC254" s="34"/>
      <c r="AD254" s="33"/>
      <c r="AE254" s="32"/>
      <c r="AF254" s="34"/>
      <c r="AG254" s="33"/>
      <c r="AH254" s="32"/>
      <c r="AI254" s="147">
        <f t="shared" si="45"/>
        <v>22944034.649999999</v>
      </c>
      <c r="AJ254" s="30">
        <f t="shared" si="46"/>
        <v>1915.99</v>
      </c>
      <c r="AK254" s="29">
        <f>+$AL$600</f>
        <v>2144.19</v>
      </c>
      <c r="AL254" s="28">
        <f t="shared" si="40"/>
        <v>2732695.0000000005</v>
      </c>
      <c r="AM254" s="27">
        <f t="shared" si="41"/>
        <v>1.1738805489973105E-3</v>
      </c>
      <c r="AN254" s="79">
        <f t="shared" si="47"/>
        <v>1.17388054899731E-3</v>
      </c>
    </row>
    <row r="255" spans="1:40" ht="15.75" customHeight="1" x14ac:dyDescent="0.25">
      <c r="A255" s="126">
        <v>1</v>
      </c>
      <c r="B255" s="77">
        <v>280</v>
      </c>
      <c r="C255" s="77">
        <v>17</v>
      </c>
      <c r="D255" s="78" t="s">
        <v>597</v>
      </c>
      <c r="E255" s="78" t="s">
        <v>355</v>
      </c>
      <c r="F255" s="124">
        <v>862</v>
      </c>
      <c r="G255" s="34">
        <v>10</v>
      </c>
      <c r="H255" s="34">
        <v>1060705.42</v>
      </c>
      <c r="I255" s="33">
        <v>0</v>
      </c>
      <c r="J255" s="28">
        <v>1166775.9620000001</v>
      </c>
      <c r="K255" s="34">
        <v>1345769.29</v>
      </c>
      <c r="L255" s="33">
        <v>0</v>
      </c>
      <c r="M255" s="28">
        <v>1480346.2190000003</v>
      </c>
      <c r="N255" s="34">
        <v>1085576.8400000001</v>
      </c>
      <c r="O255" s="33">
        <v>0</v>
      </c>
      <c r="P255" s="28">
        <v>1194134.5240000002</v>
      </c>
      <c r="Q255" s="34">
        <v>1220146.23</v>
      </c>
      <c r="R255" s="33">
        <v>0</v>
      </c>
      <c r="S255" s="28">
        <f t="shared" si="42"/>
        <v>1342160.8530000001</v>
      </c>
      <c r="T255" s="34">
        <v>1379910.76</v>
      </c>
      <c r="U255" s="33">
        <v>0</v>
      </c>
      <c r="V255" s="32">
        <f t="shared" si="43"/>
        <v>1517901.8360000001</v>
      </c>
      <c r="W255" s="34">
        <v>1574341.16</v>
      </c>
      <c r="X255" s="33">
        <v>0</v>
      </c>
      <c r="Y255" s="32">
        <f t="shared" si="39"/>
        <v>1731775.2760000001</v>
      </c>
      <c r="Z255" s="34">
        <v>1514268.46</v>
      </c>
      <c r="AA255" s="33">
        <v>0</v>
      </c>
      <c r="AB255" s="32">
        <f t="shared" si="44"/>
        <v>1665695.3060000001</v>
      </c>
      <c r="AC255" s="34"/>
      <c r="AD255" s="33"/>
      <c r="AE255" s="32"/>
      <c r="AF255" s="34"/>
      <c r="AG255" s="33"/>
      <c r="AH255" s="32"/>
      <c r="AI255" s="147">
        <f t="shared" si="45"/>
        <v>1490333.56</v>
      </c>
      <c r="AJ255" s="30">
        <f t="shared" si="46"/>
        <v>1728.93</v>
      </c>
      <c r="AK255" s="29">
        <f>+$AL$600</f>
        <v>2144.19</v>
      </c>
      <c r="AL255" s="28">
        <f t="shared" si="40"/>
        <v>357954.12</v>
      </c>
      <c r="AM255" s="27">
        <f t="shared" si="41"/>
        <v>1.5376592664071516E-4</v>
      </c>
      <c r="AN255" s="79">
        <f t="shared" si="47"/>
        <v>1.53765926640715E-4</v>
      </c>
    </row>
    <row r="256" spans="1:40" ht="15.75" customHeight="1" x14ac:dyDescent="0.25">
      <c r="A256" s="126">
        <v>1</v>
      </c>
      <c r="B256" s="77">
        <v>281</v>
      </c>
      <c r="C256" s="77">
        <v>4</v>
      </c>
      <c r="D256" s="78" t="s">
        <v>597</v>
      </c>
      <c r="E256" s="78" t="s">
        <v>356</v>
      </c>
      <c r="F256" s="124">
        <v>2862</v>
      </c>
      <c r="G256" s="34">
        <v>10</v>
      </c>
      <c r="H256" s="34">
        <v>2924722.12</v>
      </c>
      <c r="I256" s="33">
        <v>0</v>
      </c>
      <c r="J256" s="28">
        <v>3217194.3320000004</v>
      </c>
      <c r="K256" s="34">
        <v>3113960.71</v>
      </c>
      <c r="L256" s="33">
        <v>0</v>
      </c>
      <c r="M256" s="28">
        <v>3425356.7810000004</v>
      </c>
      <c r="N256" s="34">
        <v>2232829.5099999998</v>
      </c>
      <c r="O256" s="33">
        <v>0</v>
      </c>
      <c r="P256" s="28">
        <v>2456112.4610000001</v>
      </c>
      <c r="Q256" s="34">
        <v>2420592.27</v>
      </c>
      <c r="R256" s="33">
        <v>0</v>
      </c>
      <c r="S256" s="28">
        <f t="shared" si="42"/>
        <v>2662651.4970000004</v>
      </c>
      <c r="T256" s="34">
        <v>2177567.2400000002</v>
      </c>
      <c r="U256" s="33">
        <v>0</v>
      </c>
      <c r="V256" s="32">
        <f t="shared" si="43"/>
        <v>2395323.9640000006</v>
      </c>
      <c r="W256" s="34">
        <v>3329450.74</v>
      </c>
      <c r="X256" s="33">
        <v>0</v>
      </c>
      <c r="Y256" s="32">
        <f t="shared" si="39"/>
        <v>3662395.8140000007</v>
      </c>
      <c r="Z256" s="34">
        <v>3807661.81</v>
      </c>
      <c r="AA256" s="33">
        <v>0</v>
      </c>
      <c r="AB256" s="32">
        <f t="shared" si="44"/>
        <v>4188427.9910000004</v>
      </c>
      <c r="AC256" s="34"/>
      <c r="AD256" s="33"/>
      <c r="AE256" s="32"/>
      <c r="AF256" s="34"/>
      <c r="AG256" s="33"/>
      <c r="AH256" s="32"/>
      <c r="AI256" s="147">
        <f t="shared" si="45"/>
        <v>3072982.35</v>
      </c>
      <c r="AJ256" s="30">
        <f t="shared" si="46"/>
        <v>1073.72</v>
      </c>
      <c r="AK256" s="29">
        <f>+$AL$600</f>
        <v>2144.19</v>
      </c>
      <c r="AL256" s="28">
        <f t="shared" si="40"/>
        <v>3063685.14</v>
      </c>
      <c r="AM256" s="27">
        <f t="shared" si="41"/>
        <v>1.3160635907403138E-3</v>
      </c>
      <c r="AN256" s="79">
        <f t="shared" si="47"/>
        <v>1.3160635907403101E-3</v>
      </c>
    </row>
    <row r="257" spans="1:40" ht="15.75" customHeight="1" x14ac:dyDescent="0.25">
      <c r="A257" s="126">
        <v>1</v>
      </c>
      <c r="B257" s="77">
        <v>282</v>
      </c>
      <c r="C257" s="77">
        <v>13</v>
      </c>
      <c r="D257" s="78" t="s">
        <v>598</v>
      </c>
      <c r="E257" s="78" t="s">
        <v>57</v>
      </c>
      <c r="F257" s="124">
        <v>2744</v>
      </c>
      <c r="G257" s="34">
        <v>12</v>
      </c>
      <c r="H257" s="34">
        <v>3567462.75</v>
      </c>
      <c r="I257" s="33">
        <v>0</v>
      </c>
      <c r="J257" s="28">
        <v>3995558.2800000003</v>
      </c>
      <c r="K257" s="34">
        <v>4525973</v>
      </c>
      <c r="L257" s="33">
        <v>0</v>
      </c>
      <c r="M257" s="28">
        <v>5069089.7600000007</v>
      </c>
      <c r="N257" s="34">
        <v>4009804.09</v>
      </c>
      <c r="O257" s="33">
        <v>0</v>
      </c>
      <c r="P257" s="28">
        <v>4490980.5808000006</v>
      </c>
      <c r="Q257" s="34">
        <v>4203965.1399999997</v>
      </c>
      <c r="R257" s="33">
        <v>0</v>
      </c>
      <c r="S257" s="28">
        <f t="shared" si="42"/>
        <v>4708440.9567999998</v>
      </c>
      <c r="T257" s="34">
        <v>4467445.01</v>
      </c>
      <c r="U257" s="33">
        <v>0</v>
      </c>
      <c r="V257" s="32">
        <f t="shared" si="43"/>
        <v>5003538.4112</v>
      </c>
      <c r="W257" s="34">
        <v>5188055.72</v>
      </c>
      <c r="X257" s="33">
        <v>0</v>
      </c>
      <c r="Y257" s="32">
        <f t="shared" si="39"/>
        <v>5810622.4064000007</v>
      </c>
      <c r="Z257" s="34">
        <v>6672267.2199999997</v>
      </c>
      <c r="AA257" s="33">
        <v>0</v>
      </c>
      <c r="AB257" s="32">
        <f t="shared" si="44"/>
        <v>7472939.2864000006</v>
      </c>
      <c r="AC257" s="34"/>
      <c r="AD257" s="33"/>
      <c r="AE257" s="32"/>
      <c r="AF257" s="34"/>
      <c r="AG257" s="33"/>
      <c r="AH257" s="32"/>
      <c r="AI257" s="147">
        <f t="shared" si="45"/>
        <v>5497304.3300000001</v>
      </c>
      <c r="AJ257" s="30">
        <f t="shared" si="46"/>
        <v>2003.39</v>
      </c>
      <c r="AK257" s="29">
        <f>+$AL$601</f>
        <v>2628.54</v>
      </c>
      <c r="AL257" s="28">
        <f t="shared" si="40"/>
        <v>1715411.5999999996</v>
      </c>
      <c r="AM257" s="27">
        <f t="shared" si="41"/>
        <v>7.3688732579536094E-4</v>
      </c>
      <c r="AN257" s="79">
        <f t="shared" si="47"/>
        <v>7.3688732579536105E-4</v>
      </c>
    </row>
    <row r="258" spans="1:40" ht="15.75" customHeight="1" x14ac:dyDescent="0.25">
      <c r="A258" s="126">
        <v>1</v>
      </c>
      <c r="B258" s="77">
        <v>283</v>
      </c>
      <c r="C258" s="77">
        <v>10</v>
      </c>
      <c r="D258" s="78" t="s">
        <v>597</v>
      </c>
      <c r="E258" s="78" t="s">
        <v>358</v>
      </c>
      <c r="F258" s="124">
        <v>1771</v>
      </c>
      <c r="G258" s="34">
        <v>10</v>
      </c>
      <c r="H258" s="34">
        <v>1172196.56</v>
      </c>
      <c r="I258" s="33">
        <v>0</v>
      </c>
      <c r="J258" s="28">
        <v>1289416.2160000002</v>
      </c>
      <c r="K258" s="34">
        <v>1018622.99</v>
      </c>
      <c r="L258" s="33">
        <v>0</v>
      </c>
      <c r="M258" s="28">
        <v>1120485.2890000001</v>
      </c>
      <c r="N258" s="34">
        <v>387455.41</v>
      </c>
      <c r="O258" s="33">
        <v>0</v>
      </c>
      <c r="P258" s="28">
        <v>426200.951</v>
      </c>
      <c r="Q258" s="34">
        <v>516178.18</v>
      </c>
      <c r="R258" s="33">
        <v>0</v>
      </c>
      <c r="S258" s="28">
        <f t="shared" si="42"/>
        <v>567795.99800000002</v>
      </c>
      <c r="T258" s="34">
        <v>440827.91</v>
      </c>
      <c r="U258" s="33">
        <v>0</v>
      </c>
      <c r="V258" s="32">
        <f t="shared" si="43"/>
        <v>484910.701</v>
      </c>
      <c r="W258" s="34">
        <v>1083857.02</v>
      </c>
      <c r="X258" s="33">
        <v>0</v>
      </c>
      <c r="Y258" s="32">
        <f t="shared" si="39"/>
        <v>1192242.7220000001</v>
      </c>
      <c r="Z258" s="34">
        <v>993499.3</v>
      </c>
      <c r="AA258" s="33">
        <v>0</v>
      </c>
      <c r="AB258" s="32">
        <f t="shared" si="44"/>
        <v>1092849.2300000002</v>
      </c>
      <c r="AC258" s="34"/>
      <c r="AD258" s="33"/>
      <c r="AE258" s="32"/>
      <c r="AF258" s="34"/>
      <c r="AG258" s="33"/>
      <c r="AH258" s="32"/>
      <c r="AI258" s="147">
        <f t="shared" si="45"/>
        <v>752799.92</v>
      </c>
      <c r="AJ258" s="30">
        <f t="shared" si="46"/>
        <v>425.07</v>
      </c>
      <c r="AK258" s="29">
        <f>+$AL$600</f>
        <v>2144.19</v>
      </c>
      <c r="AL258" s="28">
        <f t="shared" si="40"/>
        <v>3044561.52</v>
      </c>
      <c r="AM258" s="27">
        <f t="shared" si="41"/>
        <v>1.3078486799857597E-3</v>
      </c>
      <c r="AN258" s="79">
        <f t="shared" si="47"/>
        <v>1.3078486799857601E-3</v>
      </c>
    </row>
    <row r="259" spans="1:40" ht="15.75" customHeight="1" x14ac:dyDescent="0.25">
      <c r="A259" s="126">
        <v>1</v>
      </c>
      <c r="B259" s="77">
        <v>284</v>
      </c>
      <c r="C259" s="77">
        <v>12</v>
      </c>
      <c r="D259" s="78" t="s">
        <v>598</v>
      </c>
      <c r="E259" s="78" t="s">
        <v>58</v>
      </c>
      <c r="F259" s="124">
        <v>14229</v>
      </c>
      <c r="G259" s="34">
        <v>12</v>
      </c>
      <c r="H259" s="34">
        <v>21335930.91</v>
      </c>
      <c r="I259" s="33">
        <v>2263126.8793000001</v>
      </c>
      <c r="J259" s="28">
        <v>21361540.514384001</v>
      </c>
      <c r="K259" s="34">
        <v>21138982.530000001</v>
      </c>
      <c r="L259" s="33">
        <v>2242236.3986</v>
      </c>
      <c r="M259" s="28">
        <v>21164355.667168003</v>
      </c>
      <c r="N259" s="34">
        <v>15822862.949999999</v>
      </c>
      <c r="O259" s="33">
        <v>1678354.9128</v>
      </c>
      <c r="P259" s="28">
        <v>15841849.001664001</v>
      </c>
      <c r="Q259" s="34">
        <v>17077932.23</v>
      </c>
      <c r="R259" s="33">
        <v>1829605.2479999999</v>
      </c>
      <c r="S259" s="28">
        <f t="shared" si="42"/>
        <v>17078126.219840001</v>
      </c>
      <c r="T259" s="34">
        <v>15805351.76</v>
      </c>
      <c r="U259" s="33">
        <v>1699414.8851999999</v>
      </c>
      <c r="V259" s="32">
        <f t="shared" si="43"/>
        <v>15798649.299776003</v>
      </c>
      <c r="W259" s="34">
        <v>21756749.559999999</v>
      </c>
      <c r="X259" s="33">
        <v>2331084.6863460001</v>
      </c>
      <c r="Y259" s="32">
        <f t="shared" si="39"/>
        <v>21756744.658492483</v>
      </c>
      <c r="Z259" s="34">
        <v>24665403.210000001</v>
      </c>
      <c r="AA259" s="33">
        <v>2642726.6582109998</v>
      </c>
      <c r="AB259" s="32">
        <f t="shared" si="44"/>
        <v>24665397.738003682</v>
      </c>
      <c r="AC259" s="34"/>
      <c r="AD259" s="33"/>
      <c r="AE259" s="32"/>
      <c r="AF259" s="34"/>
      <c r="AG259" s="33"/>
      <c r="AH259" s="32"/>
      <c r="AI259" s="147">
        <f t="shared" si="45"/>
        <v>19028153.379999999</v>
      </c>
      <c r="AJ259" s="30">
        <f t="shared" si="46"/>
        <v>1337.28</v>
      </c>
      <c r="AK259" s="29">
        <f>+$AL$601</f>
        <v>2628.54</v>
      </c>
      <c r="AL259" s="28">
        <f t="shared" si="40"/>
        <v>18373338.539999999</v>
      </c>
      <c r="AM259" s="27">
        <f t="shared" si="41"/>
        <v>7.892613237938606E-3</v>
      </c>
      <c r="AN259" s="79">
        <f t="shared" si="47"/>
        <v>7.8926132379386095E-3</v>
      </c>
    </row>
    <row r="260" spans="1:40" ht="15.75" customHeight="1" x14ac:dyDescent="0.25">
      <c r="A260" s="126">
        <v>1</v>
      </c>
      <c r="B260" s="77">
        <v>285</v>
      </c>
      <c r="C260" s="77">
        <v>12</v>
      </c>
      <c r="D260" s="78" t="s">
        <v>597</v>
      </c>
      <c r="E260" s="78" t="s">
        <v>359</v>
      </c>
      <c r="F260" s="124">
        <v>4227</v>
      </c>
      <c r="G260" s="34">
        <v>10</v>
      </c>
      <c r="H260" s="34">
        <v>3800174.27</v>
      </c>
      <c r="I260" s="33">
        <v>342016.44050000003</v>
      </c>
      <c r="J260" s="28">
        <v>3803973.6124500004</v>
      </c>
      <c r="K260" s="34">
        <v>3584605.55</v>
      </c>
      <c r="L260" s="33">
        <v>322615.19069999998</v>
      </c>
      <c r="M260" s="28">
        <v>3588189.3952299999</v>
      </c>
      <c r="N260" s="34">
        <v>2567234.29</v>
      </c>
      <c r="O260" s="33">
        <v>231051.8118</v>
      </c>
      <c r="P260" s="28">
        <v>2569800.7260200004</v>
      </c>
      <c r="Q260" s="34">
        <v>3137879.93</v>
      </c>
      <c r="R260" s="33">
        <v>285282.92979999998</v>
      </c>
      <c r="S260" s="28">
        <f t="shared" si="42"/>
        <v>3137856.7002200005</v>
      </c>
      <c r="T260" s="34">
        <v>2336876.13</v>
      </c>
      <c r="U260" s="33">
        <v>214204.114138</v>
      </c>
      <c r="V260" s="32">
        <f t="shared" si="43"/>
        <v>2334939.2174482001</v>
      </c>
      <c r="W260" s="34">
        <v>3789309.04</v>
      </c>
      <c r="X260" s="33">
        <v>344483.05265899998</v>
      </c>
      <c r="Y260" s="32">
        <f t="shared" si="39"/>
        <v>3789308.5860751006</v>
      </c>
      <c r="Z260" s="34">
        <v>4144150.43</v>
      </c>
      <c r="AA260" s="33">
        <v>376741.304687</v>
      </c>
      <c r="AB260" s="32">
        <f t="shared" si="44"/>
        <v>4144150.0378443007</v>
      </c>
      <c r="AC260" s="34"/>
      <c r="AD260" s="33"/>
      <c r="AE260" s="32"/>
      <c r="AF260" s="34"/>
      <c r="AG260" s="33"/>
      <c r="AH260" s="32"/>
      <c r="AI260" s="147">
        <f t="shared" si="45"/>
        <v>3195211.05</v>
      </c>
      <c r="AJ260" s="30">
        <f t="shared" si="46"/>
        <v>755.91</v>
      </c>
      <c r="AK260" s="29">
        <f>+$AL$600</f>
        <v>2144.19</v>
      </c>
      <c r="AL260" s="28">
        <f t="shared" si="40"/>
        <v>5868259.5600000005</v>
      </c>
      <c r="AM260" s="27">
        <f t="shared" si="41"/>
        <v>2.5208212969070882E-3</v>
      </c>
      <c r="AN260" s="79">
        <f t="shared" si="47"/>
        <v>2.52082129690709E-3</v>
      </c>
    </row>
    <row r="261" spans="1:40" ht="15.75" customHeight="1" x14ac:dyDescent="0.25">
      <c r="A261" s="126">
        <v>1</v>
      </c>
      <c r="B261" s="77">
        <v>287</v>
      </c>
      <c r="C261" s="77">
        <v>7</v>
      </c>
      <c r="D261" s="78" t="s">
        <v>597</v>
      </c>
      <c r="E261" s="78" t="s">
        <v>360</v>
      </c>
      <c r="F261" s="124">
        <v>3433</v>
      </c>
      <c r="G261" s="34">
        <v>10</v>
      </c>
      <c r="H261" s="34">
        <v>2332459.09</v>
      </c>
      <c r="I261" s="33">
        <v>0</v>
      </c>
      <c r="J261" s="28">
        <v>2565704.9989999998</v>
      </c>
      <c r="K261" s="34">
        <v>2116044.7000000002</v>
      </c>
      <c r="L261" s="33">
        <v>0</v>
      </c>
      <c r="M261" s="28">
        <v>2327649.1700000004</v>
      </c>
      <c r="N261" s="34">
        <v>1384831.65</v>
      </c>
      <c r="O261" s="33">
        <v>0</v>
      </c>
      <c r="P261" s="28">
        <v>1523314.8149999999</v>
      </c>
      <c r="Q261" s="34">
        <v>1554379.92</v>
      </c>
      <c r="R261" s="33">
        <v>0</v>
      </c>
      <c r="S261" s="28">
        <f t="shared" si="42"/>
        <v>1709817.912</v>
      </c>
      <c r="T261" s="34">
        <v>1275042.6200000001</v>
      </c>
      <c r="U261" s="33">
        <v>0</v>
      </c>
      <c r="V261" s="32">
        <f t="shared" si="43"/>
        <v>1402546.8820000002</v>
      </c>
      <c r="W261" s="34">
        <v>2009781.1</v>
      </c>
      <c r="X261" s="33">
        <v>0</v>
      </c>
      <c r="Y261" s="32">
        <f t="shared" si="39"/>
        <v>2210759.2100000004</v>
      </c>
      <c r="Z261" s="34">
        <v>2447393.19</v>
      </c>
      <c r="AA261" s="33">
        <v>0</v>
      </c>
      <c r="AB261" s="32">
        <f t="shared" si="44"/>
        <v>2692132.5090000001</v>
      </c>
      <c r="AC261" s="34"/>
      <c r="AD261" s="33"/>
      <c r="AE261" s="32"/>
      <c r="AF261" s="34"/>
      <c r="AG261" s="33"/>
      <c r="AH261" s="32"/>
      <c r="AI261" s="147">
        <f t="shared" si="45"/>
        <v>1907714.27</v>
      </c>
      <c r="AJ261" s="30">
        <f t="shared" si="46"/>
        <v>555.70000000000005</v>
      </c>
      <c r="AK261" s="29">
        <f>+$AL$600</f>
        <v>2144.19</v>
      </c>
      <c r="AL261" s="28">
        <f t="shared" si="40"/>
        <v>5453286.1699999999</v>
      </c>
      <c r="AM261" s="27">
        <f t="shared" si="41"/>
        <v>2.3425616701018737E-3</v>
      </c>
      <c r="AN261" s="79">
        <f t="shared" si="47"/>
        <v>2.3425616701018702E-3</v>
      </c>
    </row>
    <row r="262" spans="1:40" ht="15.75" customHeight="1" x14ac:dyDescent="0.25">
      <c r="A262" s="126">
        <v>1</v>
      </c>
      <c r="B262" s="77">
        <v>288</v>
      </c>
      <c r="C262" s="77">
        <v>9</v>
      </c>
      <c r="D262" s="78" t="s">
        <v>598</v>
      </c>
      <c r="E262" s="78" t="s">
        <v>59</v>
      </c>
      <c r="F262" s="124">
        <v>3663</v>
      </c>
      <c r="G262" s="34">
        <v>12</v>
      </c>
      <c r="H262" s="34">
        <v>7202339.7800000003</v>
      </c>
      <c r="I262" s="33">
        <v>0</v>
      </c>
      <c r="J262" s="28">
        <v>8066620.5536000011</v>
      </c>
      <c r="K262" s="34">
        <v>8889144.1199999992</v>
      </c>
      <c r="L262" s="33">
        <v>0</v>
      </c>
      <c r="M262" s="28">
        <v>9955841.4144000001</v>
      </c>
      <c r="N262" s="34">
        <v>7957881.9900000002</v>
      </c>
      <c r="O262" s="33">
        <v>0</v>
      </c>
      <c r="P262" s="28">
        <v>8912827.8288000003</v>
      </c>
      <c r="Q262" s="34">
        <v>9291289.4700000007</v>
      </c>
      <c r="R262" s="33">
        <v>0</v>
      </c>
      <c r="S262" s="28">
        <f t="shared" si="42"/>
        <v>10406244.206400001</v>
      </c>
      <c r="T262" s="34">
        <v>8273487.1200000001</v>
      </c>
      <c r="U262" s="33">
        <v>0</v>
      </c>
      <c r="V262" s="32">
        <f t="shared" si="43"/>
        <v>9266305.5744000003</v>
      </c>
      <c r="W262" s="34">
        <v>9224542.5899999999</v>
      </c>
      <c r="X262" s="33">
        <v>0</v>
      </c>
      <c r="Y262" s="32">
        <f t="shared" si="39"/>
        <v>10331487.700800002</v>
      </c>
      <c r="Z262" s="34">
        <v>11942844.34</v>
      </c>
      <c r="AA262" s="33">
        <v>0</v>
      </c>
      <c r="AB262" s="32">
        <f t="shared" si="44"/>
        <v>13375985.660800001</v>
      </c>
      <c r="AC262" s="34"/>
      <c r="AD262" s="33"/>
      <c r="AE262" s="32"/>
      <c r="AF262" s="34"/>
      <c r="AG262" s="33"/>
      <c r="AH262" s="32"/>
      <c r="AI262" s="147">
        <f t="shared" si="45"/>
        <v>10458570.189999999</v>
      </c>
      <c r="AJ262" s="30">
        <f t="shared" si="46"/>
        <v>2855.19</v>
      </c>
      <c r="AK262" s="29">
        <f>+$AL$601</f>
        <v>2628.54</v>
      </c>
      <c r="AL262" s="28">
        <f t="shared" si="40"/>
        <v>0</v>
      </c>
      <c r="AM262" s="27">
        <f t="shared" si="41"/>
        <v>0</v>
      </c>
      <c r="AN262" s="79">
        <f t="shared" si="47"/>
        <v>0</v>
      </c>
    </row>
    <row r="263" spans="1:40" ht="15.75" customHeight="1" x14ac:dyDescent="0.25">
      <c r="A263" s="126">
        <v>1</v>
      </c>
      <c r="B263" s="77">
        <v>289</v>
      </c>
      <c r="C263" s="77">
        <v>5</v>
      </c>
      <c r="D263" s="78" t="s">
        <v>598</v>
      </c>
      <c r="E263" s="78" t="s">
        <v>60</v>
      </c>
      <c r="F263" s="124">
        <v>13246</v>
      </c>
      <c r="G263" s="34">
        <v>12</v>
      </c>
      <c r="H263" s="34">
        <v>19986838.030000001</v>
      </c>
      <c r="I263" s="33">
        <v>1798816.8322999999</v>
      </c>
      <c r="J263" s="28">
        <v>20370583.741424002</v>
      </c>
      <c r="K263" s="34">
        <v>20800534.289999999</v>
      </c>
      <c r="L263" s="33">
        <v>1872049.4916999999</v>
      </c>
      <c r="M263" s="28">
        <v>21199902.974096</v>
      </c>
      <c r="N263" s="34">
        <v>19005207.890000001</v>
      </c>
      <c r="O263" s="33">
        <v>1710467.6638</v>
      </c>
      <c r="P263" s="28">
        <v>19370109.053344</v>
      </c>
      <c r="Q263" s="34">
        <v>19622678</v>
      </c>
      <c r="R263" s="33">
        <v>1775839.3156000001</v>
      </c>
      <c r="S263" s="28">
        <f t="shared" si="42"/>
        <v>19988459.326528002</v>
      </c>
      <c r="T263" s="34">
        <v>19960114.719999999</v>
      </c>
      <c r="U263" s="33">
        <v>1807607.6066759999</v>
      </c>
      <c r="V263" s="32">
        <f t="shared" si="43"/>
        <v>20330807.966922879</v>
      </c>
      <c r="W263" s="34">
        <v>23350027.75</v>
      </c>
      <c r="X263" s="33">
        <v>2122729.4972680002</v>
      </c>
      <c r="Y263" s="32">
        <f t="shared" si="39"/>
        <v>23774574.043059845</v>
      </c>
      <c r="Z263" s="34">
        <v>26967511.989999998</v>
      </c>
      <c r="AA263" s="33">
        <v>2451591.5969770001</v>
      </c>
      <c r="AB263" s="32">
        <f t="shared" si="44"/>
        <v>27457830.840185761</v>
      </c>
      <c r="AC263" s="34"/>
      <c r="AD263" s="33"/>
      <c r="AE263" s="32"/>
      <c r="AF263" s="34"/>
      <c r="AG263" s="33"/>
      <c r="AH263" s="32"/>
      <c r="AI263" s="147">
        <f t="shared" si="45"/>
        <v>22184356.25</v>
      </c>
      <c r="AJ263" s="30">
        <f t="shared" si="46"/>
        <v>1674.8</v>
      </c>
      <c r="AK263" s="29">
        <f>+$AL$601</f>
        <v>2628.54</v>
      </c>
      <c r="AL263" s="28">
        <f t="shared" si="40"/>
        <v>12633240.040000001</v>
      </c>
      <c r="AM263" s="27">
        <f t="shared" si="41"/>
        <v>5.4268459355215288E-3</v>
      </c>
      <c r="AN263" s="79">
        <f t="shared" si="47"/>
        <v>5.4268459355215296E-3</v>
      </c>
    </row>
    <row r="264" spans="1:40" ht="15.75" customHeight="1" x14ac:dyDescent="0.25">
      <c r="A264" s="126">
        <v>1</v>
      </c>
      <c r="B264" s="77">
        <v>290</v>
      </c>
      <c r="C264" s="77">
        <v>8</v>
      </c>
      <c r="D264" s="78" t="s">
        <v>598</v>
      </c>
      <c r="E264" s="78" t="s">
        <v>61</v>
      </c>
      <c r="F264" s="124">
        <v>5113</v>
      </c>
      <c r="G264" s="34">
        <v>12</v>
      </c>
      <c r="H264" s="34">
        <v>13209210.630000001</v>
      </c>
      <c r="I264" s="33">
        <v>855512.11</v>
      </c>
      <c r="J264" s="28">
        <v>13836142.342400003</v>
      </c>
      <c r="K264" s="34">
        <v>12397660.5</v>
      </c>
      <c r="L264" s="33">
        <v>802951.04729999998</v>
      </c>
      <c r="M264" s="28">
        <v>12986074.587024001</v>
      </c>
      <c r="N264" s="34">
        <v>10964274.859999999</v>
      </c>
      <c r="O264" s="33">
        <v>710119.73129999998</v>
      </c>
      <c r="P264" s="28">
        <v>11484653.744144</v>
      </c>
      <c r="Q264" s="34">
        <v>11798807.01</v>
      </c>
      <c r="R264" s="33">
        <v>773730.45739999996</v>
      </c>
      <c r="S264" s="28">
        <f t="shared" si="42"/>
        <v>12348085.738912001</v>
      </c>
      <c r="T264" s="34">
        <v>11900074.51</v>
      </c>
      <c r="U264" s="33">
        <v>784755.20166000002</v>
      </c>
      <c r="V264" s="32">
        <f t="shared" si="43"/>
        <v>12449157.625340801</v>
      </c>
      <c r="W264" s="34">
        <v>20342635.579999998</v>
      </c>
      <c r="X264" s="33">
        <v>1330831.5782939999</v>
      </c>
      <c r="Y264" s="32">
        <f t="shared" si="39"/>
        <v>21293220.481910717</v>
      </c>
      <c r="Z264" s="34">
        <v>18685472.379999999</v>
      </c>
      <c r="AA264" s="33">
        <v>1222418.6620370001</v>
      </c>
      <c r="AB264" s="32">
        <f t="shared" si="44"/>
        <v>19558620.164118562</v>
      </c>
      <c r="AC264" s="34"/>
      <c r="AD264" s="33"/>
      <c r="AE264" s="32"/>
      <c r="AF264" s="34"/>
      <c r="AG264" s="33"/>
      <c r="AH264" s="32"/>
      <c r="AI264" s="147">
        <f t="shared" si="45"/>
        <v>15426747.550000001</v>
      </c>
      <c r="AJ264" s="30">
        <f t="shared" si="46"/>
        <v>3017.16</v>
      </c>
      <c r="AK264" s="29">
        <f>+$AL$601</f>
        <v>2628.54</v>
      </c>
      <c r="AL264" s="28">
        <f t="shared" si="40"/>
        <v>0</v>
      </c>
      <c r="AM264" s="27">
        <f t="shared" si="41"/>
        <v>0</v>
      </c>
      <c r="AN264" s="79">
        <f t="shared" si="47"/>
        <v>0</v>
      </c>
    </row>
    <row r="265" spans="1:40" ht="15.75" customHeight="1" x14ac:dyDescent="0.25">
      <c r="A265" s="126">
        <v>1</v>
      </c>
      <c r="B265" s="77">
        <v>291</v>
      </c>
      <c r="C265" s="77">
        <v>18</v>
      </c>
      <c r="D265" s="78" t="s">
        <v>598</v>
      </c>
      <c r="E265" s="78" t="s">
        <v>62</v>
      </c>
      <c r="F265" s="124">
        <v>4345</v>
      </c>
      <c r="G265" s="34">
        <v>12</v>
      </c>
      <c r="H265" s="34">
        <v>13987286.970000001</v>
      </c>
      <c r="I265" s="33">
        <v>0</v>
      </c>
      <c r="J265" s="28">
        <v>15665761.406400003</v>
      </c>
      <c r="K265" s="34">
        <v>14497042.369999999</v>
      </c>
      <c r="L265" s="33">
        <v>0</v>
      </c>
      <c r="M265" s="28">
        <v>16236687.454400001</v>
      </c>
      <c r="N265" s="34">
        <v>13711214.26</v>
      </c>
      <c r="O265" s="33">
        <v>0</v>
      </c>
      <c r="P265" s="28">
        <v>15356559.9712</v>
      </c>
      <c r="Q265" s="34">
        <v>15785140.74</v>
      </c>
      <c r="R265" s="33">
        <v>0</v>
      </c>
      <c r="S265" s="28">
        <f t="shared" si="42"/>
        <v>17679357.628800001</v>
      </c>
      <c r="T265" s="34">
        <v>14465643.960000001</v>
      </c>
      <c r="U265" s="33">
        <v>0</v>
      </c>
      <c r="V265" s="32">
        <f t="shared" si="43"/>
        <v>16201521.235200003</v>
      </c>
      <c r="W265" s="34">
        <v>17300779.670000002</v>
      </c>
      <c r="X265" s="33">
        <v>0</v>
      </c>
      <c r="Y265" s="32">
        <f t="shared" si="39"/>
        <v>19376873.230400003</v>
      </c>
      <c r="Z265" s="34">
        <v>17014096.899999999</v>
      </c>
      <c r="AA265" s="33">
        <v>0</v>
      </c>
      <c r="AB265" s="32">
        <f t="shared" si="44"/>
        <v>19055788.528000001</v>
      </c>
      <c r="AC265" s="34"/>
      <c r="AD265" s="33"/>
      <c r="AE265" s="32"/>
      <c r="AF265" s="34"/>
      <c r="AG265" s="33"/>
      <c r="AH265" s="32"/>
      <c r="AI265" s="147">
        <f t="shared" si="45"/>
        <v>17534020.120000001</v>
      </c>
      <c r="AJ265" s="30">
        <f t="shared" si="46"/>
        <v>4035.45</v>
      </c>
      <c r="AK265" s="29">
        <f>+$AL$601</f>
        <v>2628.54</v>
      </c>
      <c r="AL265" s="28">
        <f t="shared" si="40"/>
        <v>0</v>
      </c>
      <c r="AM265" s="27">
        <f t="shared" si="41"/>
        <v>0</v>
      </c>
      <c r="AN265" s="79">
        <f t="shared" si="47"/>
        <v>0</v>
      </c>
    </row>
    <row r="266" spans="1:40" ht="15.75" customHeight="1" x14ac:dyDescent="0.25">
      <c r="A266" s="126">
        <v>1</v>
      </c>
      <c r="B266" s="77">
        <v>292</v>
      </c>
      <c r="C266" s="77">
        <v>6</v>
      </c>
      <c r="D266" s="78" t="s">
        <v>597</v>
      </c>
      <c r="E266" s="78" t="s">
        <v>362</v>
      </c>
      <c r="F266" s="124">
        <v>2872</v>
      </c>
      <c r="G266" s="34">
        <v>10</v>
      </c>
      <c r="H266" s="34">
        <v>2277171.29</v>
      </c>
      <c r="I266" s="33">
        <v>0</v>
      </c>
      <c r="J266" s="28">
        <v>2504888.4190000002</v>
      </c>
      <c r="K266" s="34">
        <v>2516351.83</v>
      </c>
      <c r="L266" s="33">
        <v>0</v>
      </c>
      <c r="M266" s="28">
        <v>2767987.0130000003</v>
      </c>
      <c r="N266" s="34">
        <v>2665527.29</v>
      </c>
      <c r="O266" s="33">
        <v>0</v>
      </c>
      <c r="P266" s="28">
        <v>2932080.0190000003</v>
      </c>
      <c r="Q266" s="34">
        <v>2194076.1</v>
      </c>
      <c r="R266" s="33">
        <v>0</v>
      </c>
      <c r="S266" s="28">
        <f t="shared" si="42"/>
        <v>2413483.7100000004</v>
      </c>
      <c r="T266" s="34">
        <v>2010325.6</v>
      </c>
      <c r="U266" s="33">
        <v>0</v>
      </c>
      <c r="V266" s="32">
        <f t="shared" si="43"/>
        <v>2211358.16</v>
      </c>
      <c r="W266" s="34">
        <v>2665767.31</v>
      </c>
      <c r="X266" s="33">
        <v>0</v>
      </c>
      <c r="Y266" s="32">
        <f t="shared" si="39"/>
        <v>2932344.0410000002</v>
      </c>
      <c r="Z266" s="34">
        <v>2965665.38</v>
      </c>
      <c r="AA266" s="33">
        <v>0</v>
      </c>
      <c r="AB266" s="32">
        <f t="shared" si="44"/>
        <v>3262231.9180000001</v>
      </c>
      <c r="AC266" s="34"/>
      <c r="AD266" s="33"/>
      <c r="AE266" s="32"/>
      <c r="AF266" s="34"/>
      <c r="AG266" s="33"/>
      <c r="AH266" s="32"/>
      <c r="AI266" s="147">
        <f t="shared" si="45"/>
        <v>2750299.57</v>
      </c>
      <c r="AJ266" s="30">
        <f t="shared" si="46"/>
        <v>957.63</v>
      </c>
      <c r="AK266" s="29">
        <f>+$AL$600</f>
        <v>2144.19</v>
      </c>
      <c r="AL266" s="28">
        <f t="shared" si="40"/>
        <v>3407800.3199999998</v>
      </c>
      <c r="AM266" s="27">
        <f t="shared" si="41"/>
        <v>1.4638847403441691E-3</v>
      </c>
      <c r="AN266" s="79">
        <f t="shared" si="47"/>
        <v>1.46388474034417E-3</v>
      </c>
    </row>
    <row r="267" spans="1:40" ht="15.75" customHeight="1" x14ac:dyDescent="0.25">
      <c r="A267" s="126">
        <v>1</v>
      </c>
      <c r="B267" s="77">
        <v>293</v>
      </c>
      <c r="C267" s="77">
        <v>3</v>
      </c>
      <c r="D267" s="78" t="s">
        <v>598</v>
      </c>
      <c r="E267" s="78" t="s">
        <v>63</v>
      </c>
      <c r="F267" s="124">
        <v>13518</v>
      </c>
      <c r="G267" s="34">
        <v>12</v>
      </c>
      <c r="H267" s="34">
        <v>12185532.18</v>
      </c>
      <c r="I267" s="33">
        <v>2033960.8330000001</v>
      </c>
      <c r="J267" s="28">
        <v>11369759.908640001</v>
      </c>
      <c r="K267" s="34">
        <v>10867696.52</v>
      </c>
      <c r="L267" s="33">
        <v>1938545.773</v>
      </c>
      <c r="M267" s="28">
        <v>10000648.83664</v>
      </c>
      <c r="N267" s="34">
        <v>10467234.439999999</v>
      </c>
      <c r="O267" s="33">
        <v>942053.08849999995</v>
      </c>
      <c r="P267" s="28">
        <v>10668203.113679999</v>
      </c>
      <c r="Q267" s="34">
        <v>12397158.439999999</v>
      </c>
      <c r="R267" s="33">
        <v>1125754.2487999999</v>
      </c>
      <c r="S267" s="28">
        <f t="shared" si="42"/>
        <v>12623972.694144001</v>
      </c>
      <c r="T267" s="34">
        <v>10035463.77</v>
      </c>
      <c r="U267" s="33">
        <v>916138.62659799994</v>
      </c>
      <c r="V267" s="32">
        <f t="shared" si="43"/>
        <v>10213644.16061024</v>
      </c>
      <c r="W267" s="34">
        <v>15652273.970000001</v>
      </c>
      <c r="X267" s="33">
        <v>1422933.94135</v>
      </c>
      <c r="Y267" s="32">
        <f t="shared" ref="Y267:Y330" si="51">+(W267-X267)*(1+G267/100)</f>
        <v>15936860.832088003</v>
      </c>
      <c r="Z267" s="34">
        <v>18955117.879999999</v>
      </c>
      <c r="AA267" s="33">
        <v>1723193.439828</v>
      </c>
      <c r="AB267" s="32">
        <f t="shared" si="44"/>
        <v>19299755.372992638</v>
      </c>
      <c r="AC267" s="34"/>
      <c r="AD267" s="33"/>
      <c r="AE267" s="32"/>
      <c r="AF267" s="34"/>
      <c r="AG267" s="33"/>
      <c r="AH267" s="32"/>
      <c r="AI267" s="147">
        <f t="shared" si="45"/>
        <v>13748487.23</v>
      </c>
      <c r="AJ267" s="30">
        <f t="shared" si="46"/>
        <v>1017.05</v>
      </c>
      <c r="AK267" s="29">
        <f>+$AL$601</f>
        <v>2628.54</v>
      </c>
      <c r="AL267" s="28">
        <f t="shared" ref="AL267:AL330" si="52">IF((AK267-AJ267)&lt;0,0,(AK267-AJ267)*F267)</f>
        <v>21784121.82</v>
      </c>
      <c r="AM267" s="27">
        <f t="shared" ref="AM267:AM330" si="53">+AL267/$AL$7</f>
        <v>9.357779364870901E-3</v>
      </c>
      <c r="AN267" s="79">
        <f t="shared" si="47"/>
        <v>9.3577793648708992E-3</v>
      </c>
    </row>
    <row r="268" spans="1:40" ht="15.75" customHeight="1" x14ac:dyDescent="0.25">
      <c r="A268" s="126">
        <v>1</v>
      </c>
      <c r="B268" s="77">
        <v>294</v>
      </c>
      <c r="C268" s="77">
        <v>16</v>
      </c>
      <c r="D268" s="78" t="s">
        <v>597</v>
      </c>
      <c r="E268" s="78" t="s">
        <v>365</v>
      </c>
      <c r="F268" s="124">
        <v>5793</v>
      </c>
      <c r="G268" s="34">
        <v>10</v>
      </c>
      <c r="H268" s="34">
        <v>2589579.04</v>
      </c>
      <c r="I268" s="33">
        <v>364155.90250000003</v>
      </c>
      <c r="J268" s="28">
        <v>2447965.4512500004</v>
      </c>
      <c r="K268" s="34">
        <v>2606709.64</v>
      </c>
      <c r="L268" s="33">
        <v>349466.26250000001</v>
      </c>
      <c r="M268" s="28">
        <v>2482967.7152500004</v>
      </c>
      <c r="N268" s="34">
        <v>3269410.04</v>
      </c>
      <c r="O268" s="33">
        <v>183211.2292</v>
      </c>
      <c r="P268" s="28">
        <v>3394818.6918800003</v>
      </c>
      <c r="Q268" s="34">
        <v>4061742.89</v>
      </c>
      <c r="R268" s="33">
        <v>229249.2384</v>
      </c>
      <c r="S268" s="28">
        <f t="shared" ref="S268:S331" si="54">+(Q268-R268)*(1+G268/100)</f>
        <v>4215743.01676</v>
      </c>
      <c r="T268" s="34">
        <v>3882077.33</v>
      </c>
      <c r="U268" s="33">
        <v>219359.056939</v>
      </c>
      <c r="V268" s="32">
        <f t="shared" ref="V268:V331" si="55">+(T268-U268)*(1+G268/100)</f>
        <v>4028990.1003671004</v>
      </c>
      <c r="W268" s="34">
        <v>5912962.0300000003</v>
      </c>
      <c r="X268" s="33">
        <v>334696.299849</v>
      </c>
      <c r="Y268" s="32">
        <f t="shared" si="51"/>
        <v>6136092.3031661008</v>
      </c>
      <c r="Z268" s="34">
        <v>7135591.2300000004</v>
      </c>
      <c r="AA268" s="33">
        <v>403901.70246200002</v>
      </c>
      <c r="AB268" s="32">
        <f t="shared" ref="AB268:AB331" si="56">+(Z268-AA268)*(1+G268/100)</f>
        <v>7404858.4802918015</v>
      </c>
      <c r="AC268" s="34"/>
      <c r="AD268" s="33"/>
      <c r="AE268" s="32"/>
      <c r="AF268" s="34"/>
      <c r="AG268" s="33"/>
      <c r="AH268" s="32"/>
      <c r="AI268" s="147">
        <f t="shared" ref="AI268:AI331" si="57">+ROUND((AB268+Y268+V268+S268+P268)/5,2)</f>
        <v>5036100.5199999996</v>
      </c>
      <c r="AJ268" s="30">
        <f t="shared" ref="AJ268:AJ331" si="58">ROUND(AI268/F268,2)</f>
        <v>869.34</v>
      </c>
      <c r="AK268" s="29">
        <f>+$AL$600</f>
        <v>2144.19</v>
      </c>
      <c r="AL268" s="28">
        <f t="shared" si="52"/>
        <v>7385206.0499999998</v>
      </c>
      <c r="AM268" s="27">
        <f t="shared" si="53"/>
        <v>3.1724542008648082E-3</v>
      </c>
      <c r="AN268" s="79">
        <f t="shared" ref="AN268:AN331" si="59">+ROUND(AM268,18)</f>
        <v>3.1724542008648099E-3</v>
      </c>
    </row>
    <row r="269" spans="1:40" ht="15.75" customHeight="1" x14ac:dyDescent="0.25">
      <c r="A269" s="126">
        <v>1</v>
      </c>
      <c r="B269" s="77">
        <v>295</v>
      </c>
      <c r="C269" s="77">
        <v>16</v>
      </c>
      <c r="D269" s="78" t="s">
        <v>597</v>
      </c>
      <c r="E269" s="78" t="s">
        <v>357</v>
      </c>
      <c r="F269" s="124">
        <v>4705</v>
      </c>
      <c r="G269" s="34">
        <v>10</v>
      </c>
      <c r="H269" s="34">
        <v>2297643.94</v>
      </c>
      <c r="I269" s="33">
        <v>0</v>
      </c>
      <c r="J269" s="28">
        <v>2527408.3340000003</v>
      </c>
      <c r="K269" s="34">
        <v>1481141.87</v>
      </c>
      <c r="L269" s="33">
        <v>0</v>
      </c>
      <c r="M269" s="28">
        <v>1629256.0570000003</v>
      </c>
      <c r="N269" s="34">
        <v>1651163.98</v>
      </c>
      <c r="O269" s="33">
        <v>0</v>
      </c>
      <c r="P269" s="28">
        <v>1816280.378</v>
      </c>
      <c r="Q269" s="34">
        <v>2431095.7400000002</v>
      </c>
      <c r="R269" s="33">
        <v>0</v>
      </c>
      <c r="S269" s="28">
        <f t="shared" si="54"/>
        <v>2674205.3140000002</v>
      </c>
      <c r="T269" s="34">
        <v>2294349.5</v>
      </c>
      <c r="U269" s="33">
        <v>0</v>
      </c>
      <c r="V269" s="32">
        <f t="shared" si="55"/>
        <v>2523784.4500000002</v>
      </c>
      <c r="W269" s="34">
        <v>3331685.97</v>
      </c>
      <c r="X269" s="33">
        <v>0</v>
      </c>
      <c r="Y269" s="32">
        <f t="shared" si="51"/>
        <v>3664854.5670000007</v>
      </c>
      <c r="Z269" s="34">
        <v>3747469.91</v>
      </c>
      <c r="AA269" s="33">
        <v>0</v>
      </c>
      <c r="AB269" s="32">
        <f t="shared" si="56"/>
        <v>4122216.9010000005</v>
      </c>
      <c r="AC269" s="34"/>
      <c r="AD269" s="33"/>
      <c r="AE269" s="32"/>
      <c r="AF269" s="34"/>
      <c r="AG269" s="33"/>
      <c r="AH269" s="32"/>
      <c r="AI269" s="147">
        <f t="shared" si="57"/>
        <v>2960268.32</v>
      </c>
      <c r="AJ269" s="30">
        <f t="shared" si="58"/>
        <v>629.16999999999996</v>
      </c>
      <c r="AK269" s="29">
        <f>+$AL$600</f>
        <v>2144.19</v>
      </c>
      <c r="AL269" s="28">
        <f t="shared" si="52"/>
        <v>7128169.0999999996</v>
      </c>
      <c r="AM269" s="27">
        <f t="shared" si="53"/>
        <v>3.0620391432097846E-3</v>
      </c>
      <c r="AN269" s="79">
        <f t="shared" si="59"/>
        <v>3.0620391432097799E-3</v>
      </c>
    </row>
    <row r="270" spans="1:40" ht="15.75" customHeight="1" x14ac:dyDescent="0.25">
      <c r="A270" s="126">
        <v>1</v>
      </c>
      <c r="B270" s="77">
        <v>296</v>
      </c>
      <c r="C270" s="77">
        <v>13</v>
      </c>
      <c r="D270" s="78" t="s">
        <v>598</v>
      </c>
      <c r="E270" s="78" t="s">
        <v>64</v>
      </c>
      <c r="F270" s="124">
        <v>4323</v>
      </c>
      <c r="G270" s="34">
        <v>12</v>
      </c>
      <c r="H270" s="34">
        <v>2520883.1</v>
      </c>
      <c r="I270" s="33">
        <v>0</v>
      </c>
      <c r="J270" s="28">
        <v>2823389.0720000002</v>
      </c>
      <c r="K270" s="34">
        <v>2482675.79</v>
      </c>
      <c r="L270" s="33">
        <v>0</v>
      </c>
      <c r="M270" s="28">
        <v>2780596.8848000001</v>
      </c>
      <c r="N270" s="34">
        <v>2272928.6800000002</v>
      </c>
      <c r="O270" s="33">
        <v>0</v>
      </c>
      <c r="P270" s="28">
        <v>2545680.1216000007</v>
      </c>
      <c r="Q270" s="34">
        <v>2927912.26</v>
      </c>
      <c r="R270" s="33">
        <v>0</v>
      </c>
      <c r="S270" s="28">
        <f t="shared" si="54"/>
        <v>3279261.7312000003</v>
      </c>
      <c r="T270" s="34">
        <v>2595535.48</v>
      </c>
      <c r="U270" s="33">
        <v>0</v>
      </c>
      <c r="V270" s="32">
        <f t="shared" si="55"/>
        <v>2906999.7376000001</v>
      </c>
      <c r="W270" s="34">
        <v>3840457.75</v>
      </c>
      <c r="X270" s="33">
        <v>0</v>
      </c>
      <c r="Y270" s="32">
        <f t="shared" si="51"/>
        <v>4301312.6800000006</v>
      </c>
      <c r="Z270" s="34">
        <v>4644650.6500000004</v>
      </c>
      <c r="AA270" s="33">
        <v>0</v>
      </c>
      <c r="AB270" s="32">
        <f t="shared" si="56"/>
        <v>5202008.7280000011</v>
      </c>
      <c r="AC270" s="34"/>
      <c r="AD270" s="33"/>
      <c r="AE270" s="32"/>
      <c r="AF270" s="34"/>
      <c r="AG270" s="33"/>
      <c r="AH270" s="32"/>
      <c r="AI270" s="147">
        <f t="shared" si="57"/>
        <v>3647052.6</v>
      </c>
      <c r="AJ270" s="30">
        <f t="shared" si="58"/>
        <v>843.64</v>
      </c>
      <c r="AK270" s="29">
        <f>+$AL$601</f>
        <v>2628.54</v>
      </c>
      <c r="AL270" s="28">
        <f t="shared" si="52"/>
        <v>7716122.7000000002</v>
      </c>
      <c r="AM270" s="27">
        <f t="shared" si="53"/>
        <v>3.3146056735957026E-3</v>
      </c>
      <c r="AN270" s="79">
        <f t="shared" si="59"/>
        <v>3.3146056735957E-3</v>
      </c>
    </row>
    <row r="271" spans="1:40" ht="15.75" customHeight="1" x14ac:dyDescent="0.25">
      <c r="A271" s="126">
        <v>1</v>
      </c>
      <c r="B271" s="77">
        <v>297</v>
      </c>
      <c r="C271" s="77">
        <v>4</v>
      </c>
      <c r="D271" s="78" t="s">
        <v>598</v>
      </c>
      <c r="E271" s="78" t="s">
        <v>65</v>
      </c>
      <c r="F271" s="124">
        <v>13915</v>
      </c>
      <c r="G271" s="34">
        <v>12</v>
      </c>
      <c r="H271" s="34">
        <v>22683322.300000001</v>
      </c>
      <c r="I271" s="33">
        <v>0</v>
      </c>
      <c r="J271" s="28">
        <v>25405320.976000004</v>
      </c>
      <c r="K271" s="34">
        <v>21701269.25</v>
      </c>
      <c r="L271" s="33">
        <v>0</v>
      </c>
      <c r="M271" s="28">
        <v>24305421.560000002</v>
      </c>
      <c r="N271" s="34">
        <v>23472214.859999999</v>
      </c>
      <c r="O271" s="33">
        <v>2112499.7061999999</v>
      </c>
      <c r="P271" s="28">
        <v>23922880.972256001</v>
      </c>
      <c r="Q271" s="34">
        <v>23856711</v>
      </c>
      <c r="R271" s="33">
        <v>2154970.7549000001</v>
      </c>
      <c r="S271" s="28">
        <f t="shared" si="54"/>
        <v>24305949.074512001</v>
      </c>
      <c r="T271" s="34">
        <v>22419005.940000001</v>
      </c>
      <c r="U271" s="33">
        <v>2026871.7836780001</v>
      </c>
      <c r="V271" s="32">
        <f t="shared" si="55"/>
        <v>22839190.255080644</v>
      </c>
      <c r="W271" s="34">
        <v>25927177.969999999</v>
      </c>
      <c r="X271" s="33">
        <v>2357017.2285330002</v>
      </c>
      <c r="Y271" s="32">
        <f t="shared" si="51"/>
        <v>26398580.030443043</v>
      </c>
      <c r="Z271" s="34">
        <v>28651325.600000001</v>
      </c>
      <c r="AA271" s="33">
        <v>2025918.236032</v>
      </c>
      <c r="AB271" s="32">
        <f t="shared" si="56"/>
        <v>29820456.247644164</v>
      </c>
      <c r="AC271" s="34"/>
      <c r="AD271" s="33"/>
      <c r="AE271" s="32"/>
      <c r="AF271" s="34"/>
      <c r="AG271" s="33"/>
      <c r="AH271" s="32"/>
      <c r="AI271" s="147">
        <f t="shared" si="57"/>
        <v>25457411.32</v>
      </c>
      <c r="AJ271" s="30">
        <f t="shared" si="58"/>
        <v>1829.49</v>
      </c>
      <c r="AK271" s="29">
        <f>+$AL$601</f>
        <v>2628.54</v>
      </c>
      <c r="AL271" s="28">
        <f t="shared" si="52"/>
        <v>11118780.75</v>
      </c>
      <c r="AM271" s="27">
        <f t="shared" si="53"/>
        <v>4.7762814551169175E-3</v>
      </c>
      <c r="AN271" s="79">
        <f t="shared" si="59"/>
        <v>4.7762814551169201E-3</v>
      </c>
    </row>
    <row r="272" spans="1:40" ht="15.75" customHeight="1" x14ac:dyDescent="0.25">
      <c r="A272" s="126">
        <v>1</v>
      </c>
      <c r="B272" s="77">
        <v>298</v>
      </c>
      <c r="C272" s="77">
        <v>15</v>
      </c>
      <c r="D272" s="78" t="s">
        <v>597</v>
      </c>
      <c r="E272" s="78" t="s">
        <v>415</v>
      </c>
      <c r="F272" s="124">
        <v>1136</v>
      </c>
      <c r="G272" s="34">
        <v>10</v>
      </c>
      <c r="H272" s="34">
        <v>643504.56999999995</v>
      </c>
      <c r="I272" s="33">
        <v>52734.997100000001</v>
      </c>
      <c r="J272" s="28">
        <v>649846.53018999996</v>
      </c>
      <c r="K272" s="34">
        <v>582965.48</v>
      </c>
      <c r="L272" s="33">
        <v>50425.3439</v>
      </c>
      <c r="M272" s="28">
        <v>585794.14971000003</v>
      </c>
      <c r="N272" s="34">
        <v>651846.93000000005</v>
      </c>
      <c r="O272" s="33">
        <v>30729.798599999998</v>
      </c>
      <c r="P272" s="28">
        <v>683228.84454000008</v>
      </c>
      <c r="Q272" s="34">
        <v>859195.4</v>
      </c>
      <c r="R272" s="33">
        <v>41080.329299999998</v>
      </c>
      <c r="S272" s="28">
        <f t="shared" si="54"/>
        <v>899926.57777000009</v>
      </c>
      <c r="T272" s="34">
        <v>473761.87</v>
      </c>
      <c r="U272" s="33">
        <v>23171.320746000001</v>
      </c>
      <c r="V272" s="32">
        <f t="shared" si="55"/>
        <v>495649.60417940008</v>
      </c>
      <c r="W272" s="34">
        <v>879978.19</v>
      </c>
      <c r="X272" s="33">
        <v>41903.903481000001</v>
      </c>
      <c r="Y272" s="32">
        <f t="shared" si="51"/>
        <v>921881.71517089999</v>
      </c>
      <c r="Z272" s="34">
        <v>1202649.2</v>
      </c>
      <c r="AA272" s="33">
        <v>57269.166577000004</v>
      </c>
      <c r="AB272" s="32">
        <f t="shared" si="56"/>
        <v>1259918.0367653002</v>
      </c>
      <c r="AC272" s="34"/>
      <c r="AD272" s="33"/>
      <c r="AE272" s="32"/>
      <c r="AF272" s="34"/>
      <c r="AG272" s="33"/>
      <c r="AH272" s="32"/>
      <c r="AI272" s="147">
        <f t="shared" si="57"/>
        <v>852120.96</v>
      </c>
      <c r="AJ272" s="30">
        <f t="shared" si="58"/>
        <v>750.11</v>
      </c>
      <c r="AK272" s="29">
        <f>+$AL$600</f>
        <v>2144.19</v>
      </c>
      <c r="AL272" s="28">
        <f t="shared" si="52"/>
        <v>1583674.88</v>
      </c>
      <c r="AM272" s="27">
        <f t="shared" si="53"/>
        <v>6.8029733928142344E-4</v>
      </c>
      <c r="AN272" s="79">
        <f t="shared" si="59"/>
        <v>6.8029733928142301E-4</v>
      </c>
    </row>
    <row r="273" spans="1:40" ht="15.75" customHeight="1" x14ac:dyDescent="0.25">
      <c r="A273" s="126">
        <v>1</v>
      </c>
      <c r="B273" s="77">
        <v>299</v>
      </c>
      <c r="C273" s="77">
        <v>12</v>
      </c>
      <c r="D273" s="78" t="s">
        <v>597</v>
      </c>
      <c r="E273" s="78" t="s">
        <v>367</v>
      </c>
      <c r="F273" s="124">
        <v>3447</v>
      </c>
      <c r="G273" s="34">
        <v>10</v>
      </c>
      <c r="H273" s="34">
        <v>895782.28</v>
      </c>
      <c r="I273" s="33">
        <v>0</v>
      </c>
      <c r="J273" s="28">
        <v>985360.50800000015</v>
      </c>
      <c r="K273" s="34">
        <v>710363.55</v>
      </c>
      <c r="L273" s="33">
        <v>0</v>
      </c>
      <c r="M273" s="28">
        <v>781399.90500000014</v>
      </c>
      <c r="N273" s="34">
        <v>766748.88</v>
      </c>
      <c r="O273" s="33">
        <v>69007.7742</v>
      </c>
      <c r="P273" s="28">
        <v>767515.21638000011</v>
      </c>
      <c r="Q273" s="34">
        <v>585427.02</v>
      </c>
      <c r="R273" s="33">
        <v>54408.321400000001</v>
      </c>
      <c r="S273" s="28">
        <f t="shared" si="54"/>
        <v>584120.5684600001</v>
      </c>
      <c r="T273" s="34">
        <v>310890.74</v>
      </c>
      <c r="U273" s="33">
        <v>29801.349560999999</v>
      </c>
      <c r="V273" s="32">
        <f t="shared" si="55"/>
        <v>309198.32948289998</v>
      </c>
      <c r="W273" s="34">
        <v>836802.97</v>
      </c>
      <c r="X273" s="33">
        <v>76073.421069000004</v>
      </c>
      <c r="Y273" s="32">
        <f t="shared" si="51"/>
        <v>836802.50382410001</v>
      </c>
      <c r="Z273" s="34">
        <v>1367502.15</v>
      </c>
      <c r="AA273" s="33">
        <v>124318.83710999999</v>
      </c>
      <c r="AB273" s="32">
        <f t="shared" si="56"/>
        <v>1367501.6441790001</v>
      </c>
      <c r="AC273" s="34"/>
      <c r="AD273" s="33"/>
      <c r="AE273" s="32"/>
      <c r="AF273" s="34"/>
      <c r="AG273" s="33"/>
      <c r="AH273" s="32"/>
      <c r="AI273" s="147">
        <f t="shared" si="57"/>
        <v>773027.65</v>
      </c>
      <c r="AJ273" s="30">
        <f t="shared" si="58"/>
        <v>224.26</v>
      </c>
      <c r="AK273" s="29">
        <f>+$AL$600</f>
        <v>2144.19</v>
      </c>
      <c r="AL273" s="28">
        <f t="shared" si="52"/>
        <v>6617998.71</v>
      </c>
      <c r="AM273" s="27">
        <f t="shared" si="53"/>
        <v>2.8428858540591948E-3</v>
      </c>
      <c r="AN273" s="79">
        <f t="shared" si="59"/>
        <v>2.84288585405919E-3</v>
      </c>
    </row>
    <row r="274" spans="1:40" ht="15.75" customHeight="1" x14ac:dyDescent="0.25">
      <c r="A274" s="126">
        <v>1</v>
      </c>
      <c r="B274" s="77">
        <v>300</v>
      </c>
      <c r="C274" s="77">
        <v>17</v>
      </c>
      <c r="D274" s="78" t="s">
        <v>598</v>
      </c>
      <c r="E274" s="78" t="s">
        <v>66</v>
      </c>
      <c r="F274" s="124">
        <v>14936</v>
      </c>
      <c r="G274" s="34">
        <v>12</v>
      </c>
      <c r="H274" s="34">
        <v>28239874.370000001</v>
      </c>
      <c r="I274" s="33">
        <v>2070924.5725</v>
      </c>
      <c r="J274" s="28">
        <v>29309223.773200002</v>
      </c>
      <c r="K274" s="34">
        <v>28145205.309999999</v>
      </c>
      <c r="L274" s="33">
        <v>2063982.1643000001</v>
      </c>
      <c r="M274" s="28">
        <v>29210969.923184004</v>
      </c>
      <c r="N274" s="34">
        <v>25539434.469999999</v>
      </c>
      <c r="O274" s="33">
        <v>1872893.4271</v>
      </c>
      <c r="P274" s="28">
        <v>26506525.968048003</v>
      </c>
      <c r="Q274" s="34">
        <v>26841940.16</v>
      </c>
      <c r="R274" s="33">
        <v>1989686.5852000001</v>
      </c>
      <c r="S274" s="28">
        <f t="shared" si="54"/>
        <v>27834524.003776003</v>
      </c>
      <c r="T274" s="34">
        <v>23852129.210000001</v>
      </c>
      <c r="U274" s="33">
        <v>1775331.071158</v>
      </c>
      <c r="V274" s="32">
        <f t="shared" si="55"/>
        <v>24726013.915503044</v>
      </c>
      <c r="W274" s="34">
        <v>27422593.600000001</v>
      </c>
      <c r="X274" s="33">
        <v>2031303.9314059999</v>
      </c>
      <c r="Y274" s="32">
        <f t="shared" si="51"/>
        <v>28438244.428825285</v>
      </c>
      <c r="Z274" s="34">
        <v>33138914.370000001</v>
      </c>
      <c r="AA274" s="33">
        <v>2454735.158514</v>
      </c>
      <c r="AB274" s="32">
        <f t="shared" si="56"/>
        <v>34366280.716864325</v>
      </c>
      <c r="AC274" s="34"/>
      <c r="AD274" s="33"/>
      <c r="AE274" s="32"/>
      <c r="AF274" s="34"/>
      <c r="AG274" s="33"/>
      <c r="AH274" s="32"/>
      <c r="AI274" s="147">
        <f t="shared" si="57"/>
        <v>28374317.809999999</v>
      </c>
      <c r="AJ274" s="30">
        <f t="shared" si="58"/>
        <v>1899.73</v>
      </c>
      <c r="AK274" s="29">
        <f>+$AL$601</f>
        <v>2628.54</v>
      </c>
      <c r="AL274" s="28">
        <f t="shared" si="52"/>
        <v>10885506.159999998</v>
      </c>
      <c r="AM274" s="27">
        <f t="shared" si="53"/>
        <v>4.6760739662547049E-3</v>
      </c>
      <c r="AN274" s="79">
        <f t="shared" si="59"/>
        <v>4.6760739662546997E-3</v>
      </c>
    </row>
    <row r="275" spans="1:40" ht="15.75" customHeight="1" x14ac:dyDescent="0.25">
      <c r="A275" s="126">
        <v>1</v>
      </c>
      <c r="B275" s="77">
        <v>301</v>
      </c>
      <c r="C275" s="77">
        <v>8</v>
      </c>
      <c r="D275" s="78" t="s">
        <v>597</v>
      </c>
      <c r="E275" s="78" t="s">
        <v>368</v>
      </c>
      <c r="F275" s="124">
        <v>2983</v>
      </c>
      <c r="G275" s="34">
        <v>10</v>
      </c>
      <c r="H275" s="34">
        <v>11385068.210000001</v>
      </c>
      <c r="I275" s="33">
        <v>0</v>
      </c>
      <c r="J275" s="28">
        <v>12523575.031000001</v>
      </c>
      <c r="K275" s="34">
        <v>12836172.25</v>
      </c>
      <c r="L275" s="33">
        <v>0</v>
      </c>
      <c r="M275" s="28">
        <v>14119789.475000001</v>
      </c>
      <c r="N275" s="34">
        <v>12140331.66</v>
      </c>
      <c r="O275" s="33">
        <v>0</v>
      </c>
      <c r="P275" s="28">
        <v>13354364.826000001</v>
      </c>
      <c r="Q275" s="34">
        <v>12879237.220000001</v>
      </c>
      <c r="R275" s="33">
        <v>0</v>
      </c>
      <c r="S275" s="28">
        <f t="shared" si="54"/>
        <v>14167160.942000002</v>
      </c>
      <c r="T275" s="34">
        <v>10650317.619999999</v>
      </c>
      <c r="U275" s="33">
        <v>0</v>
      </c>
      <c r="V275" s="32">
        <f t="shared" si="55"/>
        <v>11715349.381999999</v>
      </c>
      <c r="W275" s="34">
        <v>14234844.65</v>
      </c>
      <c r="X275" s="33">
        <v>0</v>
      </c>
      <c r="Y275" s="32">
        <f t="shared" si="51"/>
        <v>15658329.115000002</v>
      </c>
      <c r="Z275" s="34">
        <v>13743392.01</v>
      </c>
      <c r="AA275" s="33">
        <v>0</v>
      </c>
      <c r="AB275" s="32">
        <f t="shared" si="56"/>
        <v>15117731.211000001</v>
      </c>
      <c r="AC275" s="34"/>
      <c r="AD275" s="33"/>
      <c r="AE275" s="32"/>
      <c r="AF275" s="34"/>
      <c r="AG275" s="33"/>
      <c r="AH275" s="32"/>
      <c r="AI275" s="147">
        <f t="shared" si="57"/>
        <v>14002587.1</v>
      </c>
      <c r="AJ275" s="30">
        <f t="shared" si="58"/>
        <v>4694.13</v>
      </c>
      <c r="AK275" s="29">
        <f>+$AL$600</f>
        <v>2144.19</v>
      </c>
      <c r="AL275" s="28">
        <f t="shared" si="52"/>
        <v>0</v>
      </c>
      <c r="AM275" s="27">
        <f t="shared" si="53"/>
        <v>0</v>
      </c>
      <c r="AN275" s="79">
        <f t="shared" si="59"/>
        <v>0</v>
      </c>
    </row>
    <row r="276" spans="1:40" ht="15.75" customHeight="1" x14ac:dyDescent="0.25">
      <c r="A276" s="126">
        <v>1</v>
      </c>
      <c r="B276" s="77">
        <v>302</v>
      </c>
      <c r="C276" s="77">
        <v>8</v>
      </c>
      <c r="D276" s="78" t="s">
        <v>598</v>
      </c>
      <c r="E276" s="78" t="s">
        <v>67</v>
      </c>
      <c r="F276" s="124">
        <v>11659</v>
      </c>
      <c r="G276" s="34">
        <v>12</v>
      </c>
      <c r="H276" s="34">
        <v>48227741.920000002</v>
      </c>
      <c r="I276" s="33">
        <v>3331084.0361000001</v>
      </c>
      <c r="J276" s="28">
        <v>50284256.829968005</v>
      </c>
      <c r="K276" s="34">
        <v>54358746.57</v>
      </c>
      <c r="L276" s="33">
        <v>3754551.6776999999</v>
      </c>
      <c r="M276" s="28">
        <v>56676698.279376008</v>
      </c>
      <c r="N276" s="34">
        <v>47383532.100000001</v>
      </c>
      <c r="O276" s="33">
        <v>3272778.4967999998</v>
      </c>
      <c r="P276" s="28">
        <v>49404044.03558401</v>
      </c>
      <c r="Q276" s="34">
        <v>50080892.149999999</v>
      </c>
      <c r="R276" s="33">
        <v>3482595.6926000002</v>
      </c>
      <c r="S276" s="28">
        <f t="shared" si="54"/>
        <v>52190092.032288007</v>
      </c>
      <c r="T276" s="34">
        <v>49481611.189999998</v>
      </c>
      <c r="U276" s="33">
        <v>3446137.2501770002</v>
      </c>
      <c r="V276" s="32">
        <f t="shared" si="55"/>
        <v>51559730.81260176</v>
      </c>
      <c r="W276" s="34">
        <v>56391804.850000001</v>
      </c>
      <c r="X276" s="33">
        <v>3934304.7908060001</v>
      </c>
      <c r="Y276" s="32">
        <f t="shared" si="51"/>
        <v>58752400.066297285</v>
      </c>
      <c r="Z276" s="34">
        <v>60055056.219999999</v>
      </c>
      <c r="AA276" s="33">
        <v>4189879.956948</v>
      </c>
      <c r="AB276" s="32">
        <f t="shared" si="56"/>
        <v>62568997.414618246</v>
      </c>
      <c r="AC276" s="34"/>
      <c r="AD276" s="33"/>
      <c r="AE276" s="32"/>
      <c r="AF276" s="34"/>
      <c r="AG276" s="33"/>
      <c r="AH276" s="32"/>
      <c r="AI276" s="147">
        <f t="shared" si="57"/>
        <v>54895052.869999997</v>
      </c>
      <c r="AJ276" s="30">
        <f t="shared" si="58"/>
        <v>4708.38</v>
      </c>
      <c r="AK276" s="29">
        <f>+$AL$601</f>
        <v>2628.54</v>
      </c>
      <c r="AL276" s="28">
        <f t="shared" si="52"/>
        <v>0</v>
      </c>
      <c r="AM276" s="27">
        <f t="shared" si="53"/>
        <v>0</v>
      </c>
      <c r="AN276" s="79">
        <f t="shared" si="59"/>
        <v>0</v>
      </c>
    </row>
    <row r="277" spans="1:40" ht="15.75" customHeight="1" x14ac:dyDescent="0.25">
      <c r="A277" s="126">
        <v>1</v>
      </c>
      <c r="B277" s="77">
        <v>303</v>
      </c>
      <c r="C277" s="77">
        <v>12</v>
      </c>
      <c r="D277" s="78" t="s">
        <v>597</v>
      </c>
      <c r="E277" s="78" t="s">
        <v>369</v>
      </c>
      <c r="F277" s="124">
        <v>2508</v>
      </c>
      <c r="G277" s="34">
        <v>10</v>
      </c>
      <c r="H277" s="34">
        <v>1446986.24</v>
      </c>
      <c r="I277" s="33">
        <v>0</v>
      </c>
      <c r="J277" s="28">
        <v>1591684.8640000001</v>
      </c>
      <c r="K277" s="34">
        <v>1668708.38</v>
      </c>
      <c r="L277" s="33">
        <v>0</v>
      </c>
      <c r="M277" s="28">
        <v>1835579.2180000001</v>
      </c>
      <c r="N277" s="34">
        <v>1237368.06</v>
      </c>
      <c r="O277" s="33">
        <v>0</v>
      </c>
      <c r="P277" s="28">
        <v>1361104.8660000002</v>
      </c>
      <c r="Q277" s="34">
        <v>1600227.66</v>
      </c>
      <c r="R277" s="33">
        <v>0</v>
      </c>
      <c r="S277" s="28">
        <f t="shared" si="54"/>
        <v>1760250.426</v>
      </c>
      <c r="T277" s="34">
        <v>1759224.03</v>
      </c>
      <c r="U277" s="33">
        <v>0</v>
      </c>
      <c r="V277" s="32">
        <f t="shared" si="55"/>
        <v>1935146.4330000002</v>
      </c>
      <c r="W277" s="34">
        <v>2454927.7799999998</v>
      </c>
      <c r="X277" s="33">
        <v>0</v>
      </c>
      <c r="Y277" s="32">
        <f t="shared" si="51"/>
        <v>2700420.5580000002</v>
      </c>
      <c r="Z277" s="34">
        <v>3359668.29</v>
      </c>
      <c r="AA277" s="33">
        <v>0</v>
      </c>
      <c r="AB277" s="32">
        <f t="shared" si="56"/>
        <v>3695635.1190000004</v>
      </c>
      <c r="AC277" s="34"/>
      <c r="AD277" s="33"/>
      <c r="AE277" s="32"/>
      <c r="AF277" s="34"/>
      <c r="AG277" s="33"/>
      <c r="AH277" s="32"/>
      <c r="AI277" s="147">
        <f t="shared" si="57"/>
        <v>2290511.48</v>
      </c>
      <c r="AJ277" s="30">
        <f t="shared" si="58"/>
        <v>913.28</v>
      </c>
      <c r="AK277" s="29">
        <f>+$AL$600</f>
        <v>2144.19</v>
      </c>
      <c r="AL277" s="28">
        <f t="shared" si="52"/>
        <v>3087122.2800000003</v>
      </c>
      <c r="AM277" s="27">
        <f t="shared" si="53"/>
        <v>1.326131455163576E-3</v>
      </c>
      <c r="AN277" s="79">
        <f t="shared" si="59"/>
        <v>1.3261314551635799E-3</v>
      </c>
    </row>
    <row r="278" spans="1:40" ht="29.25" x14ac:dyDescent="0.25">
      <c r="A278" s="126">
        <v>1</v>
      </c>
      <c r="B278" s="77">
        <v>304</v>
      </c>
      <c r="C278" s="77">
        <v>18</v>
      </c>
      <c r="D278" s="78" t="s">
        <v>597</v>
      </c>
      <c r="E278" s="78" t="s">
        <v>370</v>
      </c>
      <c r="F278" s="124">
        <v>850</v>
      </c>
      <c r="G278" s="34">
        <v>10</v>
      </c>
      <c r="H278" s="34">
        <v>1172510.1399999999</v>
      </c>
      <c r="I278" s="33">
        <v>0</v>
      </c>
      <c r="J278" s="28">
        <v>1289761.1540000001</v>
      </c>
      <c r="K278" s="34">
        <v>1425045.44</v>
      </c>
      <c r="L278" s="33">
        <v>0</v>
      </c>
      <c r="M278" s="28">
        <v>1567549.9840000002</v>
      </c>
      <c r="N278" s="34">
        <v>1181209.55</v>
      </c>
      <c r="O278" s="33">
        <v>0</v>
      </c>
      <c r="P278" s="28">
        <v>1299330.5050000001</v>
      </c>
      <c r="Q278" s="34">
        <v>1318189.3700000001</v>
      </c>
      <c r="R278" s="33">
        <v>0</v>
      </c>
      <c r="S278" s="28">
        <f t="shared" si="54"/>
        <v>1450008.3070000003</v>
      </c>
      <c r="T278" s="34">
        <v>1193332.47</v>
      </c>
      <c r="U278" s="33">
        <v>0</v>
      </c>
      <c r="V278" s="32">
        <f t="shared" si="55"/>
        <v>1312665.7170000002</v>
      </c>
      <c r="W278" s="34">
        <v>1568725.88</v>
      </c>
      <c r="X278" s="33">
        <v>0</v>
      </c>
      <c r="Y278" s="32">
        <f t="shared" si="51"/>
        <v>1725598.4680000001</v>
      </c>
      <c r="Z278" s="34">
        <v>2260450.02</v>
      </c>
      <c r="AA278" s="33">
        <v>0</v>
      </c>
      <c r="AB278" s="32">
        <f t="shared" si="56"/>
        <v>2486495.0220000003</v>
      </c>
      <c r="AC278" s="34"/>
      <c r="AD278" s="33"/>
      <c r="AE278" s="32"/>
      <c r="AF278" s="34"/>
      <c r="AG278" s="33"/>
      <c r="AH278" s="32"/>
      <c r="AI278" s="147">
        <f t="shared" si="57"/>
        <v>1654819.6</v>
      </c>
      <c r="AJ278" s="30">
        <f t="shared" si="58"/>
        <v>1946.85</v>
      </c>
      <c r="AK278" s="29">
        <f>+$AL$600</f>
        <v>2144.19</v>
      </c>
      <c r="AL278" s="28">
        <f t="shared" si="52"/>
        <v>167739.00000000012</v>
      </c>
      <c r="AM278" s="27">
        <f t="shared" si="53"/>
        <v>7.2055443219334742E-5</v>
      </c>
      <c r="AN278" s="79">
        <f t="shared" si="59"/>
        <v>7.2055443219335E-5</v>
      </c>
    </row>
    <row r="279" spans="1:40" ht="15.75" customHeight="1" x14ac:dyDescent="0.25">
      <c r="A279" s="126">
        <v>1</v>
      </c>
      <c r="B279" s="77">
        <v>306</v>
      </c>
      <c r="C279" s="77">
        <v>19</v>
      </c>
      <c r="D279" s="78" t="s">
        <v>598</v>
      </c>
      <c r="E279" s="78" t="s">
        <v>68</v>
      </c>
      <c r="F279" s="124">
        <v>3254</v>
      </c>
      <c r="G279" s="34">
        <v>12</v>
      </c>
      <c r="H279" s="34">
        <v>4295474.47</v>
      </c>
      <c r="I279" s="33">
        <v>386593.48839999997</v>
      </c>
      <c r="J279" s="28">
        <v>4377946.6993920002</v>
      </c>
      <c r="K279" s="34">
        <v>3769677.88</v>
      </c>
      <c r="L279" s="33">
        <v>339271.7402</v>
      </c>
      <c r="M279" s="28">
        <v>3842054.8765760004</v>
      </c>
      <c r="N279" s="34">
        <v>3091828.56</v>
      </c>
      <c r="O279" s="33">
        <v>278264.86459999997</v>
      </c>
      <c r="P279" s="28">
        <v>3151191.3388480004</v>
      </c>
      <c r="Q279" s="34">
        <v>2942025</v>
      </c>
      <c r="R279" s="33">
        <v>271529.20990000002</v>
      </c>
      <c r="S279" s="28">
        <f t="shared" si="54"/>
        <v>2990955.2849119999</v>
      </c>
      <c r="T279" s="34">
        <v>2426149.4300000002</v>
      </c>
      <c r="U279" s="33">
        <v>227423.10972000001</v>
      </c>
      <c r="V279" s="32">
        <f t="shared" si="55"/>
        <v>2462573.4787136004</v>
      </c>
      <c r="W279" s="34">
        <v>3378401.8</v>
      </c>
      <c r="X279" s="33">
        <v>307127.90287200001</v>
      </c>
      <c r="Y279" s="32">
        <f t="shared" si="51"/>
        <v>3439826.7647833601</v>
      </c>
      <c r="Z279" s="34">
        <v>3830966.48</v>
      </c>
      <c r="AA279" s="33">
        <v>348270.100301</v>
      </c>
      <c r="AB279" s="32">
        <f t="shared" si="56"/>
        <v>3900619.9452628805</v>
      </c>
      <c r="AC279" s="34"/>
      <c r="AD279" s="33"/>
      <c r="AE279" s="32"/>
      <c r="AF279" s="34"/>
      <c r="AG279" s="33"/>
      <c r="AH279" s="32"/>
      <c r="AI279" s="147">
        <f t="shared" si="57"/>
        <v>3189033.36</v>
      </c>
      <c r="AJ279" s="30">
        <f t="shared" si="58"/>
        <v>980.03</v>
      </c>
      <c r="AK279" s="29">
        <f>+$AL$601</f>
        <v>2628.54</v>
      </c>
      <c r="AL279" s="28">
        <f t="shared" si="52"/>
        <v>5364251.54</v>
      </c>
      <c r="AM279" s="27">
        <f t="shared" si="53"/>
        <v>2.304315169726174E-3</v>
      </c>
      <c r="AN279" s="79">
        <f t="shared" si="59"/>
        <v>2.3043151697261701E-3</v>
      </c>
    </row>
    <row r="280" spans="1:40" ht="15.75" customHeight="1" x14ac:dyDescent="0.25">
      <c r="A280" s="126">
        <v>1</v>
      </c>
      <c r="B280" s="77">
        <v>307</v>
      </c>
      <c r="C280" s="77">
        <v>10</v>
      </c>
      <c r="D280" s="78" t="s">
        <v>598</v>
      </c>
      <c r="E280" s="78" t="s">
        <v>69</v>
      </c>
      <c r="F280" s="124">
        <v>5304</v>
      </c>
      <c r="G280" s="34">
        <v>12</v>
      </c>
      <c r="H280" s="34">
        <v>6940157.2000000002</v>
      </c>
      <c r="I280" s="33">
        <v>0</v>
      </c>
      <c r="J280" s="28">
        <v>7772976.0640000012</v>
      </c>
      <c r="K280" s="34">
        <v>7739681.46</v>
      </c>
      <c r="L280" s="33">
        <v>0</v>
      </c>
      <c r="M280" s="28">
        <v>8668443.2352000009</v>
      </c>
      <c r="N280" s="34">
        <v>7064861.6500000004</v>
      </c>
      <c r="O280" s="33">
        <v>0</v>
      </c>
      <c r="P280" s="28">
        <v>7912645.0480000013</v>
      </c>
      <c r="Q280" s="34">
        <v>7295389.3899999997</v>
      </c>
      <c r="R280" s="33">
        <v>0</v>
      </c>
      <c r="S280" s="28">
        <f t="shared" si="54"/>
        <v>8170836.1168</v>
      </c>
      <c r="T280" s="34">
        <v>6347045.5</v>
      </c>
      <c r="U280" s="33">
        <v>0</v>
      </c>
      <c r="V280" s="32">
        <f t="shared" si="55"/>
        <v>7108690.9600000009</v>
      </c>
      <c r="W280" s="34">
        <v>7354237.4900000002</v>
      </c>
      <c r="X280" s="33">
        <v>0</v>
      </c>
      <c r="Y280" s="32">
        <f t="shared" si="51"/>
        <v>8236745.9888000013</v>
      </c>
      <c r="Z280" s="34">
        <v>7942191.3899999997</v>
      </c>
      <c r="AA280" s="33">
        <v>0</v>
      </c>
      <c r="AB280" s="32">
        <f t="shared" si="56"/>
        <v>8895254.3568000011</v>
      </c>
      <c r="AC280" s="34"/>
      <c r="AD280" s="33"/>
      <c r="AE280" s="32"/>
      <c r="AF280" s="34"/>
      <c r="AG280" s="33"/>
      <c r="AH280" s="32"/>
      <c r="AI280" s="147">
        <f t="shared" si="57"/>
        <v>8064834.4900000002</v>
      </c>
      <c r="AJ280" s="30">
        <f t="shared" si="58"/>
        <v>1520.52</v>
      </c>
      <c r="AK280" s="29">
        <f>+$AL$601</f>
        <v>2628.54</v>
      </c>
      <c r="AL280" s="28">
        <f t="shared" si="52"/>
        <v>5876938.0800000001</v>
      </c>
      <c r="AM280" s="27">
        <f t="shared" si="53"/>
        <v>2.5245493184470271E-3</v>
      </c>
      <c r="AN280" s="79">
        <f t="shared" si="59"/>
        <v>2.5245493184470301E-3</v>
      </c>
    </row>
    <row r="281" spans="1:40" ht="15.75" customHeight="1" x14ac:dyDescent="0.25">
      <c r="A281" s="126">
        <v>1</v>
      </c>
      <c r="B281" s="77">
        <v>308</v>
      </c>
      <c r="C281" s="77">
        <v>19</v>
      </c>
      <c r="D281" s="78" t="s">
        <v>597</v>
      </c>
      <c r="E281" s="78" t="s">
        <v>371</v>
      </c>
      <c r="F281" s="124">
        <v>4122</v>
      </c>
      <c r="G281" s="34">
        <v>10</v>
      </c>
      <c r="H281" s="34">
        <v>6229108.5899999999</v>
      </c>
      <c r="I281" s="33">
        <v>0</v>
      </c>
      <c r="J281" s="28">
        <v>6852019.449</v>
      </c>
      <c r="K281" s="34">
        <v>7201483</v>
      </c>
      <c r="L281" s="33">
        <v>0</v>
      </c>
      <c r="M281" s="28">
        <v>7921631.3000000007</v>
      </c>
      <c r="N281" s="34">
        <v>6947784.7199999997</v>
      </c>
      <c r="O281" s="33">
        <v>0</v>
      </c>
      <c r="P281" s="28">
        <v>7642563.1920000007</v>
      </c>
      <c r="Q281" s="34">
        <v>6020125.3600000003</v>
      </c>
      <c r="R281" s="33">
        <v>0</v>
      </c>
      <c r="S281" s="28">
        <f t="shared" si="54"/>
        <v>6622137.8960000006</v>
      </c>
      <c r="T281" s="34">
        <v>5858479.4100000001</v>
      </c>
      <c r="U281" s="33">
        <v>0</v>
      </c>
      <c r="V281" s="32">
        <f t="shared" si="55"/>
        <v>6444327.3510000007</v>
      </c>
      <c r="W281" s="34">
        <v>7645800.6900000004</v>
      </c>
      <c r="X281" s="33">
        <v>0</v>
      </c>
      <c r="Y281" s="32">
        <f t="shared" si="51"/>
        <v>8410380.7590000015</v>
      </c>
      <c r="Z281" s="34">
        <v>8307643.4699999997</v>
      </c>
      <c r="AA281" s="33">
        <v>0</v>
      </c>
      <c r="AB281" s="32">
        <f t="shared" si="56"/>
        <v>9138407.8169999998</v>
      </c>
      <c r="AC281" s="34"/>
      <c r="AD281" s="33"/>
      <c r="AE281" s="32"/>
      <c r="AF281" s="34"/>
      <c r="AG281" s="33"/>
      <c r="AH281" s="32"/>
      <c r="AI281" s="147">
        <f t="shared" si="57"/>
        <v>7651563.4000000004</v>
      </c>
      <c r="AJ281" s="30">
        <f t="shared" si="58"/>
        <v>1856.27</v>
      </c>
      <c r="AK281" s="29">
        <f>+$AL$600</f>
        <v>2144.19</v>
      </c>
      <c r="AL281" s="28">
        <f t="shared" si="52"/>
        <v>1186806.2400000002</v>
      </c>
      <c r="AM281" s="27">
        <f t="shared" si="53"/>
        <v>5.0981494845368173E-4</v>
      </c>
      <c r="AN281" s="79">
        <f t="shared" si="59"/>
        <v>5.0981494845368195E-4</v>
      </c>
    </row>
    <row r="282" spans="1:40" ht="15.75" customHeight="1" x14ac:dyDescent="0.25">
      <c r="A282" s="126">
        <v>1</v>
      </c>
      <c r="B282" s="77">
        <v>309</v>
      </c>
      <c r="C282" s="77">
        <v>12</v>
      </c>
      <c r="D282" s="78" t="s">
        <v>597</v>
      </c>
      <c r="E282" s="78" t="s">
        <v>373</v>
      </c>
      <c r="F282" s="124">
        <v>5824</v>
      </c>
      <c r="G282" s="34">
        <v>10</v>
      </c>
      <c r="H282" s="34">
        <v>3929696.31</v>
      </c>
      <c r="I282" s="33">
        <v>0</v>
      </c>
      <c r="J282" s="28">
        <v>4322665.9410000006</v>
      </c>
      <c r="K282" s="34">
        <v>3850112.75</v>
      </c>
      <c r="L282" s="33">
        <v>0</v>
      </c>
      <c r="M282" s="28">
        <v>4235124.0250000004</v>
      </c>
      <c r="N282" s="34">
        <v>2916112.16</v>
      </c>
      <c r="O282" s="33">
        <v>0</v>
      </c>
      <c r="P282" s="28">
        <v>3207723.3760000006</v>
      </c>
      <c r="Q282" s="34">
        <v>3639324.4</v>
      </c>
      <c r="R282" s="33">
        <v>0</v>
      </c>
      <c r="S282" s="28">
        <f t="shared" si="54"/>
        <v>4003256.8400000003</v>
      </c>
      <c r="T282" s="34">
        <v>3354847.7</v>
      </c>
      <c r="U282" s="33">
        <v>0</v>
      </c>
      <c r="V282" s="32">
        <f t="shared" si="55"/>
        <v>3690332.4700000007</v>
      </c>
      <c r="W282" s="34">
        <v>4350216.18</v>
      </c>
      <c r="X282" s="33">
        <v>0</v>
      </c>
      <c r="Y282" s="32">
        <f t="shared" si="51"/>
        <v>4785237.7980000004</v>
      </c>
      <c r="Z282" s="34">
        <v>5065070.78</v>
      </c>
      <c r="AA282" s="33">
        <v>0</v>
      </c>
      <c r="AB282" s="32">
        <f t="shared" si="56"/>
        <v>5571577.8580000009</v>
      </c>
      <c r="AC282" s="34"/>
      <c r="AD282" s="33"/>
      <c r="AE282" s="32"/>
      <c r="AF282" s="34"/>
      <c r="AG282" s="33"/>
      <c r="AH282" s="32"/>
      <c r="AI282" s="147">
        <f t="shared" si="57"/>
        <v>4251625.67</v>
      </c>
      <c r="AJ282" s="30">
        <f t="shared" si="58"/>
        <v>730.02</v>
      </c>
      <c r="AK282" s="29">
        <f>+$AL$600</f>
        <v>2144.19</v>
      </c>
      <c r="AL282" s="28">
        <f t="shared" si="52"/>
        <v>8236126.0800000001</v>
      </c>
      <c r="AM282" s="27">
        <f t="shared" si="53"/>
        <v>3.5379829085944335E-3</v>
      </c>
      <c r="AN282" s="79">
        <f t="shared" si="59"/>
        <v>3.53798290859443E-3</v>
      </c>
    </row>
    <row r="283" spans="1:40" ht="15.75" customHeight="1" x14ac:dyDescent="0.25">
      <c r="A283" s="126">
        <v>1</v>
      </c>
      <c r="B283" s="77">
        <v>310</v>
      </c>
      <c r="C283" s="77">
        <v>15</v>
      </c>
      <c r="D283" s="78" t="s">
        <v>597</v>
      </c>
      <c r="E283" s="78" t="s">
        <v>146</v>
      </c>
      <c r="F283" s="124">
        <v>1699</v>
      </c>
      <c r="G283" s="34">
        <v>10</v>
      </c>
      <c r="H283" s="34">
        <v>165693.17000000001</v>
      </c>
      <c r="I283" s="33">
        <v>16586.630399999998</v>
      </c>
      <c r="J283" s="28">
        <v>164017.19356000004</v>
      </c>
      <c r="K283" s="34">
        <v>93823.98</v>
      </c>
      <c r="L283" s="33">
        <v>13901.1468</v>
      </c>
      <c r="M283" s="28">
        <v>87915.116519999996</v>
      </c>
      <c r="N283" s="34">
        <v>165490.70000000001</v>
      </c>
      <c r="O283" s="33">
        <v>6301.4147999999996</v>
      </c>
      <c r="P283" s="28">
        <v>175108.21372000003</v>
      </c>
      <c r="Q283" s="34">
        <v>179570.58</v>
      </c>
      <c r="R283" s="33">
        <v>7166.5231000000003</v>
      </c>
      <c r="S283" s="28">
        <f t="shared" si="54"/>
        <v>189644.46259000001</v>
      </c>
      <c r="T283" s="34">
        <v>95125.38</v>
      </c>
      <c r="U283" s="33">
        <v>4029.6706039999999</v>
      </c>
      <c r="V283" s="32">
        <f t="shared" si="55"/>
        <v>100205.28033560001</v>
      </c>
      <c r="W283" s="34">
        <v>270613.12</v>
      </c>
      <c r="X283" s="33">
        <v>10408.327499999999</v>
      </c>
      <c r="Y283" s="32">
        <f t="shared" si="51"/>
        <v>286225.27175000001</v>
      </c>
      <c r="Z283" s="34">
        <v>343724.22</v>
      </c>
      <c r="AA283" s="33">
        <v>13220.297500000001</v>
      </c>
      <c r="AB283" s="32">
        <f t="shared" si="56"/>
        <v>363554.31475000002</v>
      </c>
      <c r="AC283" s="34"/>
      <c r="AD283" s="33"/>
      <c r="AE283" s="32"/>
      <c r="AF283" s="34"/>
      <c r="AG283" s="33"/>
      <c r="AH283" s="32"/>
      <c r="AI283" s="147">
        <f t="shared" si="57"/>
        <v>222947.51</v>
      </c>
      <c r="AJ283" s="30">
        <f t="shared" si="58"/>
        <v>131.22</v>
      </c>
      <c r="AK283" s="29">
        <f>+$AL$600</f>
        <v>2144.19</v>
      </c>
      <c r="AL283" s="28">
        <f t="shared" si="52"/>
        <v>3420036.0300000003</v>
      </c>
      <c r="AM283" s="27">
        <f t="shared" si="53"/>
        <v>1.4691408197720498E-3</v>
      </c>
      <c r="AN283" s="79">
        <f t="shared" si="59"/>
        <v>1.46914081977205E-3</v>
      </c>
    </row>
    <row r="284" spans="1:40" ht="15.75" customHeight="1" x14ac:dyDescent="0.25">
      <c r="A284" s="126">
        <v>1</v>
      </c>
      <c r="B284" s="77">
        <v>311</v>
      </c>
      <c r="C284" s="77">
        <v>2</v>
      </c>
      <c r="D284" s="78" t="s">
        <v>598</v>
      </c>
      <c r="E284" s="78" t="s">
        <v>70</v>
      </c>
      <c r="F284" s="124">
        <v>6138</v>
      </c>
      <c r="G284" s="34">
        <v>12</v>
      </c>
      <c r="H284" s="34">
        <v>13680235.83</v>
      </c>
      <c r="I284" s="33">
        <v>0</v>
      </c>
      <c r="J284" s="28">
        <v>15321864.129600001</v>
      </c>
      <c r="K284" s="34">
        <v>14926553.42</v>
      </c>
      <c r="L284" s="33">
        <v>0</v>
      </c>
      <c r="M284" s="28">
        <v>16717739.830400001</v>
      </c>
      <c r="N284" s="34">
        <v>13158933.58</v>
      </c>
      <c r="O284" s="33">
        <v>0</v>
      </c>
      <c r="P284" s="28">
        <v>14738005.609600002</v>
      </c>
      <c r="Q284" s="34">
        <v>14468905.800000001</v>
      </c>
      <c r="R284" s="33">
        <v>0</v>
      </c>
      <c r="S284" s="28">
        <f t="shared" si="54"/>
        <v>16205174.496000003</v>
      </c>
      <c r="T284" s="34">
        <v>13488162.32</v>
      </c>
      <c r="U284" s="33">
        <v>0</v>
      </c>
      <c r="V284" s="32">
        <f t="shared" si="55"/>
        <v>15106741.798400002</v>
      </c>
      <c r="W284" s="34">
        <v>16497990.550000001</v>
      </c>
      <c r="X284" s="33">
        <v>0</v>
      </c>
      <c r="Y284" s="32">
        <f t="shared" si="51"/>
        <v>18477749.416000001</v>
      </c>
      <c r="Z284" s="34">
        <v>17655758.280000001</v>
      </c>
      <c r="AA284" s="33">
        <v>0</v>
      </c>
      <c r="AB284" s="32">
        <f t="shared" si="56"/>
        <v>19774449.273600005</v>
      </c>
      <c r="AC284" s="34"/>
      <c r="AD284" s="33"/>
      <c r="AE284" s="32"/>
      <c r="AF284" s="34"/>
      <c r="AG284" s="33"/>
      <c r="AH284" s="32"/>
      <c r="AI284" s="147">
        <f t="shared" si="57"/>
        <v>16860424.120000001</v>
      </c>
      <c r="AJ284" s="30">
        <f t="shared" si="58"/>
        <v>2746.89</v>
      </c>
      <c r="AK284" s="29">
        <f>+$AL$601</f>
        <v>2628.54</v>
      </c>
      <c r="AL284" s="28">
        <f t="shared" si="52"/>
        <v>0</v>
      </c>
      <c r="AM284" s="27">
        <f t="shared" si="53"/>
        <v>0</v>
      </c>
      <c r="AN284" s="79">
        <f t="shared" si="59"/>
        <v>0</v>
      </c>
    </row>
    <row r="285" spans="1:40" ht="15.75" customHeight="1" x14ac:dyDescent="0.25">
      <c r="A285" s="126">
        <v>1</v>
      </c>
      <c r="B285" s="77">
        <v>312</v>
      </c>
      <c r="C285" s="77">
        <v>14</v>
      </c>
      <c r="D285" s="78" t="s">
        <v>598</v>
      </c>
      <c r="E285" s="78" t="s">
        <v>71</v>
      </c>
      <c r="F285" s="124">
        <v>108048</v>
      </c>
      <c r="G285" s="34">
        <v>15</v>
      </c>
      <c r="H285" s="34">
        <v>332996845.56</v>
      </c>
      <c r="I285" s="33">
        <v>38196492.259599999</v>
      </c>
      <c r="J285" s="28">
        <v>339020406.29545999</v>
      </c>
      <c r="K285" s="34">
        <v>326079798.5</v>
      </c>
      <c r="L285" s="33">
        <v>37437271.107799999</v>
      </c>
      <c r="M285" s="28">
        <v>331938906.50102997</v>
      </c>
      <c r="N285" s="34">
        <v>286323323.41000003</v>
      </c>
      <c r="O285" s="33">
        <v>32608946.272599999</v>
      </c>
      <c r="P285" s="28">
        <v>291771533.70801002</v>
      </c>
      <c r="Q285" s="34">
        <v>314395746.81</v>
      </c>
      <c r="R285" s="33">
        <v>35927251.030500002</v>
      </c>
      <c r="S285" s="28">
        <f t="shared" si="54"/>
        <v>320238770.14642501</v>
      </c>
      <c r="T285" s="34">
        <v>290885502.24000001</v>
      </c>
      <c r="U285" s="33">
        <v>33389330.277504001</v>
      </c>
      <c r="V285" s="32">
        <f t="shared" si="55"/>
        <v>296120597.75687039</v>
      </c>
      <c r="W285" s="34">
        <v>333581776.30000001</v>
      </c>
      <c r="X285" s="33">
        <v>38376699.291597001</v>
      </c>
      <c r="Y285" s="32">
        <f t="shared" si="51"/>
        <v>339485838.55966341</v>
      </c>
      <c r="Z285" s="34">
        <v>366208793.44</v>
      </c>
      <c r="AA285" s="33">
        <v>42130253.220622003</v>
      </c>
      <c r="AB285" s="32">
        <f t="shared" si="56"/>
        <v>372690321.25228465</v>
      </c>
      <c r="AC285" s="34"/>
      <c r="AD285" s="33"/>
      <c r="AE285" s="32"/>
      <c r="AF285" s="34"/>
      <c r="AG285" s="33"/>
      <c r="AH285" s="32"/>
      <c r="AI285" s="147">
        <f t="shared" si="57"/>
        <v>324061412.27999997</v>
      </c>
      <c r="AJ285" s="30">
        <f t="shared" si="58"/>
        <v>2999.24</v>
      </c>
      <c r="AK285" s="29">
        <f>+$AL$601</f>
        <v>2628.54</v>
      </c>
      <c r="AL285" s="28">
        <f t="shared" si="52"/>
        <v>0</v>
      </c>
      <c r="AM285" s="27">
        <f t="shared" si="53"/>
        <v>0</v>
      </c>
      <c r="AN285" s="79">
        <f t="shared" si="59"/>
        <v>0</v>
      </c>
    </row>
    <row r="286" spans="1:40" ht="15.75" customHeight="1" x14ac:dyDescent="0.25">
      <c r="A286" s="126">
        <v>1</v>
      </c>
      <c r="B286" s="77">
        <v>313</v>
      </c>
      <c r="C286" s="77">
        <v>9</v>
      </c>
      <c r="D286" s="78" t="s">
        <v>598</v>
      </c>
      <c r="E286" s="78" t="s">
        <v>72</v>
      </c>
      <c r="F286" s="124">
        <v>9778</v>
      </c>
      <c r="G286" s="34">
        <v>12</v>
      </c>
      <c r="H286" s="34">
        <v>8971755.7100000009</v>
      </c>
      <c r="I286" s="33">
        <v>1230956.1225999999</v>
      </c>
      <c r="J286" s="28">
        <v>8669695.5378880017</v>
      </c>
      <c r="K286" s="34">
        <v>9438953.4499999993</v>
      </c>
      <c r="L286" s="33">
        <v>1266649.0515000001</v>
      </c>
      <c r="M286" s="28">
        <v>9152980.9263199996</v>
      </c>
      <c r="N286" s="34">
        <v>8973673.8599999994</v>
      </c>
      <c r="O286" s="33">
        <v>733540.14509999997</v>
      </c>
      <c r="P286" s="28">
        <v>9228949.7606879994</v>
      </c>
      <c r="Q286" s="34">
        <v>10934808.869999999</v>
      </c>
      <c r="R286" s="33">
        <v>904132.07449999999</v>
      </c>
      <c r="S286" s="28">
        <f t="shared" si="54"/>
        <v>11234358.01096</v>
      </c>
      <c r="T286" s="34">
        <v>9479406.9700000007</v>
      </c>
      <c r="U286" s="33">
        <v>786915.89191400004</v>
      </c>
      <c r="V286" s="32">
        <f t="shared" si="55"/>
        <v>9735590.0074563213</v>
      </c>
      <c r="W286" s="34">
        <v>13647993.949999999</v>
      </c>
      <c r="X286" s="33">
        <v>1126901.8838190001</v>
      </c>
      <c r="Y286" s="32">
        <f t="shared" si="51"/>
        <v>14023623.11412272</v>
      </c>
      <c r="Z286" s="34">
        <v>15920437.68</v>
      </c>
      <c r="AA286" s="33">
        <v>1314535.3365410001</v>
      </c>
      <c r="AB286" s="32">
        <f t="shared" si="56"/>
        <v>16358610.62467408</v>
      </c>
      <c r="AC286" s="34"/>
      <c r="AD286" s="33"/>
      <c r="AE286" s="32"/>
      <c r="AF286" s="34"/>
      <c r="AG286" s="33"/>
      <c r="AH286" s="32"/>
      <c r="AI286" s="147">
        <f t="shared" si="57"/>
        <v>12116226.300000001</v>
      </c>
      <c r="AJ286" s="30">
        <f t="shared" si="58"/>
        <v>1239.1300000000001</v>
      </c>
      <c r="AK286" s="29">
        <f>+$AL$601</f>
        <v>2628.54</v>
      </c>
      <c r="AL286" s="28">
        <f t="shared" si="52"/>
        <v>13585650.979999999</v>
      </c>
      <c r="AM286" s="27">
        <f t="shared" si="53"/>
        <v>5.8359719730479414E-3</v>
      </c>
      <c r="AN286" s="79">
        <f t="shared" si="59"/>
        <v>5.8359719730479397E-3</v>
      </c>
    </row>
    <row r="287" spans="1:40" ht="15.75" customHeight="1" x14ac:dyDescent="0.25">
      <c r="A287" s="126">
        <v>1</v>
      </c>
      <c r="B287" s="77">
        <v>314</v>
      </c>
      <c r="C287" s="77">
        <v>17</v>
      </c>
      <c r="D287" s="78" t="s">
        <v>597</v>
      </c>
      <c r="E287" s="78" t="s">
        <v>375</v>
      </c>
      <c r="F287" s="124">
        <v>5474</v>
      </c>
      <c r="G287" s="34">
        <v>10</v>
      </c>
      <c r="H287" s="34">
        <v>3592555.42</v>
      </c>
      <c r="I287" s="33">
        <v>445196.68599999999</v>
      </c>
      <c r="J287" s="28">
        <v>3462094.6074000006</v>
      </c>
      <c r="K287" s="34">
        <v>4003790.64</v>
      </c>
      <c r="L287" s="33">
        <v>488865.04399999999</v>
      </c>
      <c r="M287" s="28">
        <v>3866418.1556000002</v>
      </c>
      <c r="N287" s="34">
        <v>2637416.41</v>
      </c>
      <c r="O287" s="33">
        <v>237368.18640000001</v>
      </c>
      <c r="P287" s="28">
        <v>2640053.0459600003</v>
      </c>
      <c r="Q287" s="34">
        <v>3413610.27</v>
      </c>
      <c r="R287" s="33">
        <v>311944.02879999997</v>
      </c>
      <c r="S287" s="28">
        <f t="shared" si="54"/>
        <v>3411832.8653200003</v>
      </c>
      <c r="T287" s="34">
        <v>3152090.88</v>
      </c>
      <c r="U287" s="33">
        <v>289839.587016</v>
      </c>
      <c r="V287" s="32">
        <f t="shared" si="55"/>
        <v>3148476.4222824001</v>
      </c>
      <c r="W287" s="34">
        <v>4872862.2699999996</v>
      </c>
      <c r="X287" s="33">
        <v>442987.85843999998</v>
      </c>
      <c r="Y287" s="32">
        <f t="shared" si="51"/>
        <v>4872861.8527160008</v>
      </c>
      <c r="Z287" s="34">
        <v>5984258.7000000002</v>
      </c>
      <c r="AA287" s="33">
        <v>468982.24530299997</v>
      </c>
      <c r="AB287" s="32">
        <f t="shared" si="56"/>
        <v>6066804.1001667008</v>
      </c>
      <c r="AC287" s="34"/>
      <c r="AD287" s="33"/>
      <c r="AE287" s="32"/>
      <c r="AF287" s="34"/>
      <c r="AG287" s="33"/>
      <c r="AH287" s="32"/>
      <c r="AI287" s="147">
        <f t="shared" si="57"/>
        <v>4028005.66</v>
      </c>
      <c r="AJ287" s="30">
        <f t="shared" si="58"/>
        <v>735.84</v>
      </c>
      <c r="AK287" s="29">
        <f>+$AL$600</f>
        <v>2144.19</v>
      </c>
      <c r="AL287" s="28">
        <f t="shared" si="52"/>
        <v>7709307.8999999994</v>
      </c>
      <c r="AM287" s="27">
        <f t="shared" si="53"/>
        <v>3.3116782480449888E-3</v>
      </c>
      <c r="AN287" s="79">
        <f t="shared" si="59"/>
        <v>3.3116782480449901E-3</v>
      </c>
    </row>
    <row r="288" spans="1:40" ht="15.75" customHeight="1" x14ac:dyDescent="0.25">
      <c r="A288" s="126">
        <v>1</v>
      </c>
      <c r="B288" s="77">
        <v>315</v>
      </c>
      <c r="C288" s="77">
        <v>4</v>
      </c>
      <c r="D288" s="78" t="s">
        <v>598</v>
      </c>
      <c r="E288" s="78" t="s">
        <v>74</v>
      </c>
      <c r="F288" s="124">
        <v>6817</v>
      </c>
      <c r="G288" s="34">
        <v>12</v>
      </c>
      <c r="H288" s="34">
        <v>15598771.699999999</v>
      </c>
      <c r="I288" s="33">
        <v>1654580.0682000001</v>
      </c>
      <c r="J288" s="28">
        <v>15617494.627616001</v>
      </c>
      <c r="K288" s="34">
        <v>15489223.25</v>
      </c>
      <c r="L288" s="33">
        <v>1642960.0937999999</v>
      </c>
      <c r="M288" s="28">
        <v>15507814.734944001</v>
      </c>
      <c r="N288" s="34">
        <v>12759828.800000001</v>
      </c>
      <c r="O288" s="33">
        <v>1353457.6069</v>
      </c>
      <c r="P288" s="28">
        <v>12775135.736272004</v>
      </c>
      <c r="Q288" s="34">
        <v>28597364.82</v>
      </c>
      <c r="R288" s="33">
        <v>3043416.7768000001</v>
      </c>
      <c r="S288" s="28">
        <f t="shared" si="54"/>
        <v>28620421.808384005</v>
      </c>
      <c r="T288" s="34">
        <v>27766428.789999999</v>
      </c>
      <c r="U288" s="33">
        <v>2606682.5995530002</v>
      </c>
      <c r="V288" s="32">
        <f t="shared" si="55"/>
        <v>28178915.733300641</v>
      </c>
      <c r="W288" s="34">
        <v>21347121.789999999</v>
      </c>
      <c r="X288" s="33">
        <v>1940647.277922</v>
      </c>
      <c r="Y288" s="32">
        <f t="shared" si="51"/>
        <v>21735251.453527361</v>
      </c>
      <c r="Z288" s="34">
        <v>39038916.810000002</v>
      </c>
      <c r="AA288" s="33">
        <v>3548991.5695759999</v>
      </c>
      <c r="AB288" s="32">
        <f t="shared" si="56"/>
        <v>39748716.269274883</v>
      </c>
      <c r="AC288" s="34"/>
      <c r="AD288" s="33"/>
      <c r="AE288" s="32"/>
      <c r="AF288" s="34"/>
      <c r="AG288" s="33"/>
      <c r="AH288" s="32"/>
      <c r="AI288" s="147">
        <f t="shared" si="57"/>
        <v>26211688.199999999</v>
      </c>
      <c r="AJ288" s="30">
        <f t="shared" si="58"/>
        <v>3845.05</v>
      </c>
      <c r="AK288" s="29">
        <f>+$AL$601</f>
        <v>2628.54</v>
      </c>
      <c r="AL288" s="28">
        <f t="shared" si="52"/>
        <v>0</v>
      </c>
      <c r="AM288" s="27">
        <f t="shared" si="53"/>
        <v>0</v>
      </c>
      <c r="AN288" s="79">
        <f t="shared" si="59"/>
        <v>0</v>
      </c>
    </row>
    <row r="289" spans="1:40" ht="15.75" customHeight="1" x14ac:dyDescent="0.25">
      <c r="A289" s="126">
        <v>1</v>
      </c>
      <c r="B289" s="77">
        <v>316</v>
      </c>
      <c r="C289" s="77">
        <v>13</v>
      </c>
      <c r="D289" s="78" t="s">
        <v>598</v>
      </c>
      <c r="E289" s="78" t="s">
        <v>75</v>
      </c>
      <c r="F289" s="124">
        <v>3846</v>
      </c>
      <c r="G289" s="34">
        <v>12</v>
      </c>
      <c r="H289" s="34">
        <v>6032700.5499999998</v>
      </c>
      <c r="I289" s="33">
        <v>0</v>
      </c>
      <c r="J289" s="28">
        <v>6756624.6160000004</v>
      </c>
      <c r="K289" s="34">
        <v>7404794.3700000001</v>
      </c>
      <c r="L289" s="33">
        <v>0</v>
      </c>
      <c r="M289" s="28">
        <v>8293369.6944000013</v>
      </c>
      <c r="N289" s="34">
        <v>7203238.21</v>
      </c>
      <c r="O289" s="33">
        <v>0</v>
      </c>
      <c r="P289" s="28">
        <v>8067626.7952000005</v>
      </c>
      <c r="Q289" s="34">
        <v>7405617.5</v>
      </c>
      <c r="R289" s="33">
        <v>0</v>
      </c>
      <c r="S289" s="28">
        <f t="shared" si="54"/>
        <v>8294291.6000000006</v>
      </c>
      <c r="T289" s="34">
        <v>7606398.6100000003</v>
      </c>
      <c r="U289" s="33">
        <v>0</v>
      </c>
      <c r="V289" s="32">
        <f t="shared" si="55"/>
        <v>8519166.4432000015</v>
      </c>
      <c r="W289" s="34">
        <v>8472320.0500000007</v>
      </c>
      <c r="X289" s="33">
        <v>0</v>
      </c>
      <c r="Y289" s="32">
        <f t="shared" si="51"/>
        <v>9488998.4560000021</v>
      </c>
      <c r="Z289" s="34">
        <v>8236488.8700000001</v>
      </c>
      <c r="AA289" s="33">
        <v>0</v>
      </c>
      <c r="AB289" s="32">
        <f t="shared" si="56"/>
        <v>9224867.5344000012</v>
      </c>
      <c r="AC289" s="34"/>
      <c r="AD289" s="33"/>
      <c r="AE289" s="32"/>
      <c r="AF289" s="34"/>
      <c r="AG289" s="33"/>
      <c r="AH289" s="32"/>
      <c r="AI289" s="147">
        <f t="shared" si="57"/>
        <v>8718990.1699999999</v>
      </c>
      <c r="AJ289" s="30">
        <f t="shared" si="58"/>
        <v>2267.0300000000002</v>
      </c>
      <c r="AK289" s="29">
        <f>+$AL$601</f>
        <v>2628.54</v>
      </c>
      <c r="AL289" s="28">
        <f t="shared" si="52"/>
        <v>1390367.459999999</v>
      </c>
      <c r="AM289" s="27">
        <f t="shared" si="53"/>
        <v>5.9725850021784157E-4</v>
      </c>
      <c r="AN289" s="79">
        <f t="shared" si="59"/>
        <v>5.9725850021784201E-4</v>
      </c>
    </row>
    <row r="290" spans="1:40" ht="15.75" customHeight="1" x14ac:dyDescent="0.25">
      <c r="A290" s="126">
        <v>1</v>
      </c>
      <c r="B290" s="77">
        <v>317</v>
      </c>
      <c r="C290" s="77">
        <v>13</v>
      </c>
      <c r="D290" s="78" t="s">
        <v>597</v>
      </c>
      <c r="E290" s="78" t="s">
        <v>376</v>
      </c>
      <c r="F290" s="124">
        <v>4123</v>
      </c>
      <c r="G290" s="34">
        <v>10</v>
      </c>
      <c r="H290" s="34">
        <v>3724925.5</v>
      </c>
      <c r="I290" s="33">
        <v>0</v>
      </c>
      <c r="J290" s="28">
        <v>4097418.0500000003</v>
      </c>
      <c r="K290" s="34">
        <v>4859660.3499999996</v>
      </c>
      <c r="L290" s="33">
        <v>0</v>
      </c>
      <c r="M290" s="28">
        <v>5345626.3849999998</v>
      </c>
      <c r="N290" s="34">
        <v>4233990.63</v>
      </c>
      <c r="O290" s="33">
        <v>0</v>
      </c>
      <c r="P290" s="28">
        <v>4657389.693</v>
      </c>
      <c r="Q290" s="34">
        <v>4954397.29</v>
      </c>
      <c r="R290" s="33">
        <v>0</v>
      </c>
      <c r="S290" s="28">
        <f t="shared" si="54"/>
        <v>5449837.0190000003</v>
      </c>
      <c r="T290" s="34">
        <v>5095444.32</v>
      </c>
      <c r="U290" s="33">
        <v>0</v>
      </c>
      <c r="V290" s="32">
        <f t="shared" si="55"/>
        <v>5604988.7520000003</v>
      </c>
      <c r="W290" s="34">
        <v>5961961.8200000003</v>
      </c>
      <c r="X290" s="33">
        <v>0</v>
      </c>
      <c r="Y290" s="32">
        <f t="shared" si="51"/>
        <v>6558158.0020000013</v>
      </c>
      <c r="Z290" s="34">
        <v>7268002.6900000004</v>
      </c>
      <c r="AA290" s="33">
        <v>0</v>
      </c>
      <c r="AB290" s="32">
        <f t="shared" si="56"/>
        <v>7994802.9590000007</v>
      </c>
      <c r="AC290" s="34"/>
      <c r="AD290" s="33"/>
      <c r="AE290" s="32"/>
      <c r="AF290" s="34"/>
      <c r="AG290" s="33"/>
      <c r="AH290" s="32"/>
      <c r="AI290" s="147">
        <f t="shared" si="57"/>
        <v>6053035.29</v>
      </c>
      <c r="AJ290" s="30">
        <f t="shared" si="58"/>
        <v>1468.11</v>
      </c>
      <c r="AK290" s="29">
        <f>+$AL$600</f>
        <v>2144.19</v>
      </c>
      <c r="AL290" s="28">
        <f t="shared" si="52"/>
        <v>2787477.8400000008</v>
      </c>
      <c r="AM290" s="27">
        <f t="shared" si="53"/>
        <v>1.1974135485800785E-3</v>
      </c>
      <c r="AN290" s="79">
        <f t="shared" si="59"/>
        <v>1.1974135485800801E-3</v>
      </c>
    </row>
    <row r="291" spans="1:40" ht="15.75" customHeight="1" x14ac:dyDescent="0.25">
      <c r="A291" s="126">
        <v>1</v>
      </c>
      <c r="B291" s="77">
        <v>318</v>
      </c>
      <c r="C291" s="77">
        <v>11</v>
      </c>
      <c r="D291" s="78" t="s">
        <v>598</v>
      </c>
      <c r="E291" s="78" t="s">
        <v>76</v>
      </c>
      <c r="F291" s="124">
        <v>8460</v>
      </c>
      <c r="G291" s="34">
        <v>12</v>
      </c>
      <c r="H291" s="34">
        <v>6894985.5300000003</v>
      </c>
      <c r="I291" s="33">
        <v>0</v>
      </c>
      <c r="J291" s="28">
        <v>7722383.7936000014</v>
      </c>
      <c r="K291" s="34">
        <v>8234288.8700000001</v>
      </c>
      <c r="L291" s="33">
        <v>888253.30599999998</v>
      </c>
      <c r="M291" s="28">
        <v>8227559.8316800008</v>
      </c>
      <c r="N291" s="34">
        <v>8207944.3799999999</v>
      </c>
      <c r="O291" s="33">
        <v>738716.71950000001</v>
      </c>
      <c r="P291" s="28">
        <v>8365534.9797600014</v>
      </c>
      <c r="Q291" s="34">
        <v>8825243.5800000001</v>
      </c>
      <c r="R291" s="33">
        <v>800237.31189999997</v>
      </c>
      <c r="S291" s="28">
        <f t="shared" si="54"/>
        <v>8988007.0202720016</v>
      </c>
      <c r="T291" s="34">
        <v>7344846.0599999996</v>
      </c>
      <c r="U291" s="33">
        <v>667919.63286500005</v>
      </c>
      <c r="V291" s="32">
        <f t="shared" si="55"/>
        <v>7478157.5983912004</v>
      </c>
      <c r="W291" s="34">
        <v>10547516.720000001</v>
      </c>
      <c r="X291" s="33">
        <v>958865.92620099999</v>
      </c>
      <c r="Y291" s="32">
        <f t="shared" si="51"/>
        <v>10739288.889054881</v>
      </c>
      <c r="Z291" s="34">
        <v>12222604.039999999</v>
      </c>
      <c r="AA291" s="33">
        <v>1111146.6218910001</v>
      </c>
      <c r="AB291" s="32">
        <f t="shared" si="56"/>
        <v>12444832.308282081</v>
      </c>
      <c r="AC291" s="34"/>
      <c r="AD291" s="33"/>
      <c r="AE291" s="32"/>
      <c r="AF291" s="34"/>
      <c r="AG291" s="33"/>
      <c r="AH291" s="32"/>
      <c r="AI291" s="147">
        <f t="shared" si="57"/>
        <v>9603164.1600000001</v>
      </c>
      <c r="AJ291" s="30">
        <f t="shared" si="58"/>
        <v>1135.1300000000001</v>
      </c>
      <c r="AK291" s="29">
        <f>+$AL$601</f>
        <v>2628.54</v>
      </c>
      <c r="AL291" s="28">
        <f t="shared" si="52"/>
        <v>12634248.6</v>
      </c>
      <c r="AM291" s="27">
        <f t="shared" si="53"/>
        <v>5.4272791814441411E-3</v>
      </c>
      <c r="AN291" s="79">
        <f t="shared" si="59"/>
        <v>5.4272791814441402E-3</v>
      </c>
    </row>
    <row r="292" spans="1:40" ht="15.75" customHeight="1" x14ac:dyDescent="0.25">
      <c r="A292" s="126">
        <v>1</v>
      </c>
      <c r="B292" s="77">
        <v>320</v>
      </c>
      <c r="C292" s="77">
        <v>13</v>
      </c>
      <c r="D292" s="78" t="s">
        <v>597</v>
      </c>
      <c r="E292" s="78" t="s">
        <v>377</v>
      </c>
      <c r="F292" s="124">
        <v>2082</v>
      </c>
      <c r="G292" s="34">
        <v>10</v>
      </c>
      <c r="H292" s="34">
        <v>3195315.19</v>
      </c>
      <c r="I292" s="33">
        <v>0</v>
      </c>
      <c r="J292" s="28">
        <v>3514846.7090000003</v>
      </c>
      <c r="K292" s="34">
        <v>3520278.74</v>
      </c>
      <c r="L292" s="33">
        <v>0</v>
      </c>
      <c r="M292" s="28">
        <v>3872306.6140000005</v>
      </c>
      <c r="N292" s="34">
        <v>3456385.89</v>
      </c>
      <c r="O292" s="33">
        <v>0</v>
      </c>
      <c r="P292" s="28">
        <v>3802024.4790000003</v>
      </c>
      <c r="Q292" s="34">
        <v>3648181.24</v>
      </c>
      <c r="R292" s="33">
        <v>0</v>
      </c>
      <c r="S292" s="28">
        <f t="shared" si="54"/>
        <v>4012999.3640000005</v>
      </c>
      <c r="T292" s="34">
        <v>3446255.84</v>
      </c>
      <c r="U292" s="33">
        <v>0</v>
      </c>
      <c r="V292" s="32">
        <f t="shared" si="55"/>
        <v>3790881.4240000001</v>
      </c>
      <c r="W292" s="34">
        <v>3677931.13</v>
      </c>
      <c r="X292" s="33">
        <v>0</v>
      </c>
      <c r="Y292" s="32">
        <f t="shared" si="51"/>
        <v>4045724.2430000002</v>
      </c>
      <c r="Z292" s="34">
        <v>4469953.79</v>
      </c>
      <c r="AA292" s="33">
        <v>0</v>
      </c>
      <c r="AB292" s="32">
        <f t="shared" si="56"/>
        <v>4916949.1690000007</v>
      </c>
      <c r="AC292" s="34"/>
      <c r="AD292" s="33"/>
      <c r="AE292" s="32"/>
      <c r="AF292" s="34"/>
      <c r="AG292" s="33"/>
      <c r="AH292" s="32"/>
      <c r="AI292" s="147">
        <f t="shared" si="57"/>
        <v>4113715.74</v>
      </c>
      <c r="AJ292" s="30">
        <f t="shared" si="58"/>
        <v>1975.85</v>
      </c>
      <c r="AK292" s="29">
        <f>+$AL$600</f>
        <v>2144.19</v>
      </c>
      <c r="AL292" s="28">
        <f t="shared" si="52"/>
        <v>350483.8800000003</v>
      </c>
      <c r="AM292" s="27">
        <f t="shared" si="53"/>
        <v>1.5055694450683585E-4</v>
      </c>
      <c r="AN292" s="79">
        <f t="shared" si="59"/>
        <v>1.5055694450683601E-4</v>
      </c>
    </row>
    <row r="293" spans="1:40" ht="15.75" customHeight="1" x14ac:dyDescent="0.25">
      <c r="A293" s="126">
        <v>1</v>
      </c>
      <c r="B293" s="77">
        <v>321</v>
      </c>
      <c r="C293" s="77">
        <v>18</v>
      </c>
      <c r="D293" s="78" t="s">
        <v>598</v>
      </c>
      <c r="E293" s="78" t="s">
        <v>77</v>
      </c>
      <c r="F293" s="124">
        <v>8638</v>
      </c>
      <c r="G293" s="34">
        <v>12</v>
      </c>
      <c r="H293" s="34">
        <v>24708575.100000001</v>
      </c>
      <c r="I293" s="33">
        <v>1164827.2215</v>
      </c>
      <c r="J293" s="28">
        <v>26368997.623920001</v>
      </c>
      <c r="K293" s="34">
        <v>24779165.760000002</v>
      </c>
      <c r="L293" s="33">
        <v>1957185.8743</v>
      </c>
      <c r="M293" s="28">
        <v>25560617.471984006</v>
      </c>
      <c r="N293" s="34">
        <v>23358541.66</v>
      </c>
      <c r="O293" s="33">
        <v>1909403.2296</v>
      </c>
      <c r="P293" s="28">
        <v>24023035.042048</v>
      </c>
      <c r="Q293" s="34">
        <v>24657276.039999999</v>
      </c>
      <c r="R293" s="33">
        <v>2026871.4271</v>
      </c>
      <c r="S293" s="28">
        <f t="shared" si="54"/>
        <v>25346053.166448001</v>
      </c>
      <c r="T293" s="34">
        <v>26002655.59</v>
      </c>
      <c r="U293" s="33">
        <v>2141047.7762170001</v>
      </c>
      <c r="V293" s="32">
        <f t="shared" si="55"/>
        <v>26725000.751436964</v>
      </c>
      <c r="W293" s="34">
        <v>29026054.969999999</v>
      </c>
      <c r="X293" s="33">
        <v>2396650.0369040002</v>
      </c>
      <c r="Y293" s="32">
        <f t="shared" si="51"/>
        <v>29824933.525067523</v>
      </c>
      <c r="Z293" s="34">
        <v>30903508.59</v>
      </c>
      <c r="AA293" s="33">
        <v>2551669.307521</v>
      </c>
      <c r="AB293" s="32">
        <f t="shared" si="56"/>
        <v>31754059.996376481</v>
      </c>
      <c r="AC293" s="34"/>
      <c r="AD293" s="33"/>
      <c r="AE293" s="32"/>
      <c r="AF293" s="34"/>
      <c r="AG293" s="33"/>
      <c r="AH293" s="32"/>
      <c r="AI293" s="147">
        <f t="shared" si="57"/>
        <v>27534616.5</v>
      </c>
      <c r="AJ293" s="30">
        <f t="shared" si="58"/>
        <v>3187.61</v>
      </c>
      <c r="AK293" s="29">
        <f>+$AL$601</f>
        <v>2628.54</v>
      </c>
      <c r="AL293" s="28">
        <f t="shared" si="52"/>
        <v>0</v>
      </c>
      <c r="AM293" s="27">
        <f t="shared" si="53"/>
        <v>0</v>
      </c>
      <c r="AN293" s="79">
        <f t="shared" si="59"/>
        <v>0</v>
      </c>
    </row>
    <row r="294" spans="1:40" ht="15.75" customHeight="1" x14ac:dyDescent="0.25">
      <c r="A294" s="126">
        <v>1</v>
      </c>
      <c r="B294" s="77">
        <v>323</v>
      </c>
      <c r="C294" s="77">
        <v>9</v>
      </c>
      <c r="D294" s="78" t="s">
        <v>597</v>
      </c>
      <c r="E294" s="78" t="s">
        <v>378</v>
      </c>
      <c r="F294" s="124">
        <v>2638</v>
      </c>
      <c r="G294" s="34">
        <v>10</v>
      </c>
      <c r="H294" s="34">
        <v>2828607.72</v>
      </c>
      <c r="I294" s="33">
        <v>0</v>
      </c>
      <c r="J294" s="28">
        <v>3111468.4920000006</v>
      </c>
      <c r="K294" s="34">
        <v>3812706.99</v>
      </c>
      <c r="L294" s="33">
        <v>327861.62359999999</v>
      </c>
      <c r="M294" s="28">
        <v>3833329.9030400007</v>
      </c>
      <c r="N294" s="34">
        <v>2561561.31</v>
      </c>
      <c r="O294" s="33">
        <v>187848.3578</v>
      </c>
      <c r="P294" s="28">
        <v>2611084.2474200004</v>
      </c>
      <c r="Q294" s="34">
        <v>2435687.98</v>
      </c>
      <c r="R294" s="33">
        <v>180315.77340000001</v>
      </c>
      <c r="S294" s="28">
        <f t="shared" si="54"/>
        <v>2480909.4272600003</v>
      </c>
      <c r="T294" s="34">
        <v>3016079.11</v>
      </c>
      <c r="U294" s="33">
        <v>223497.99883900001</v>
      </c>
      <c r="V294" s="32">
        <f t="shared" si="55"/>
        <v>3071839.2222771002</v>
      </c>
      <c r="W294" s="34">
        <v>2925372.06</v>
      </c>
      <c r="X294" s="33">
        <v>216694.66812300001</v>
      </c>
      <c r="Y294" s="32">
        <f t="shared" si="51"/>
        <v>2979545.1310647004</v>
      </c>
      <c r="Z294" s="34">
        <v>3317654.46</v>
      </c>
      <c r="AA294" s="33">
        <v>245752.69359400001</v>
      </c>
      <c r="AB294" s="32">
        <f t="shared" si="56"/>
        <v>3379091.9430466006</v>
      </c>
      <c r="AC294" s="34"/>
      <c r="AD294" s="33"/>
      <c r="AE294" s="32"/>
      <c r="AF294" s="34"/>
      <c r="AG294" s="33"/>
      <c r="AH294" s="32"/>
      <c r="AI294" s="147">
        <f t="shared" si="57"/>
        <v>2904493.99</v>
      </c>
      <c r="AJ294" s="30">
        <f t="shared" si="58"/>
        <v>1101.02</v>
      </c>
      <c r="AK294" s="29">
        <f>+$AL$600</f>
        <v>2144.19</v>
      </c>
      <c r="AL294" s="28">
        <f t="shared" si="52"/>
        <v>2751882.46</v>
      </c>
      <c r="AM294" s="27">
        <f t="shared" si="53"/>
        <v>1.1821228834249225E-3</v>
      </c>
      <c r="AN294" s="79">
        <f t="shared" si="59"/>
        <v>1.1821228834249201E-3</v>
      </c>
    </row>
    <row r="295" spans="1:40" ht="15.75" customHeight="1" x14ac:dyDescent="0.25">
      <c r="A295" s="126">
        <v>1</v>
      </c>
      <c r="B295" s="77">
        <v>324</v>
      </c>
      <c r="C295" s="77">
        <v>6</v>
      </c>
      <c r="D295" s="78" t="s">
        <v>597</v>
      </c>
      <c r="E295" s="78" t="s">
        <v>379</v>
      </c>
      <c r="F295" s="124">
        <v>2704</v>
      </c>
      <c r="G295" s="34">
        <v>10</v>
      </c>
      <c r="H295" s="34">
        <v>2217427.58</v>
      </c>
      <c r="I295" s="33">
        <v>0</v>
      </c>
      <c r="J295" s="28">
        <v>2439170.3380000005</v>
      </c>
      <c r="K295" s="34">
        <v>2367772.2200000002</v>
      </c>
      <c r="L295" s="33">
        <v>0</v>
      </c>
      <c r="M295" s="28">
        <v>2604549.4420000003</v>
      </c>
      <c r="N295" s="34">
        <v>1601410.99</v>
      </c>
      <c r="O295" s="33">
        <v>0</v>
      </c>
      <c r="P295" s="28">
        <v>1761552.0890000002</v>
      </c>
      <c r="Q295" s="34">
        <v>2537639.2200000002</v>
      </c>
      <c r="R295" s="33">
        <v>0</v>
      </c>
      <c r="S295" s="28">
        <f t="shared" si="54"/>
        <v>2791403.1420000005</v>
      </c>
      <c r="T295" s="34">
        <v>1893519.41</v>
      </c>
      <c r="U295" s="33">
        <v>0</v>
      </c>
      <c r="V295" s="32">
        <f t="shared" si="55"/>
        <v>2082871.351</v>
      </c>
      <c r="W295" s="34">
        <v>2305274.8799999999</v>
      </c>
      <c r="X295" s="33">
        <v>0</v>
      </c>
      <c r="Y295" s="32">
        <f t="shared" si="51"/>
        <v>2535802.3680000002</v>
      </c>
      <c r="Z295" s="34">
        <v>2644252.1</v>
      </c>
      <c r="AA295" s="33">
        <v>0</v>
      </c>
      <c r="AB295" s="32">
        <f t="shared" si="56"/>
        <v>2908677.3100000005</v>
      </c>
      <c r="AC295" s="34"/>
      <c r="AD295" s="33"/>
      <c r="AE295" s="32"/>
      <c r="AF295" s="34"/>
      <c r="AG295" s="33"/>
      <c r="AH295" s="32"/>
      <c r="AI295" s="147">
        <f t="shared" si="57"/>
        <v>2416061.25</v>
      </c>
      <c r="AJ295" s="30">
        <f t="shared" si="58"/>
        <v>893.51</v>
      </c>
      <c r="AK295" s="29">
        <f>+$AL$600</f>
        <v>2144.19</v>
      </c>
      <c r="AL295" s="28">
        <f t="shared" si="52"/>
        <v>3381838.72</v>
      </c>
      <c r="AM295" s="27">
        <f t="shared" si="53"/>
        <v>1.4527324466338033E-3</v>
      </c>
      <c r="AN295" s="79">
        <f t="shared" si="59"/>
        <v>1.4527324466338E-3</v>
      </c>
    </row>
    <row r="296" spans="1:40" ht="15.75" customHeight="1" x14ac:dyDescent="0.25">
      <c r="A296" s="126">
        <v>1</v>
      </c>
      <c r="B296" s="77">
        <v>325</v>
      </c>
      <c r="C296" s="77">
        <v>14</v>
      </c>
      <c r="D296" s="78" t="s">
        <v>597</v>
      </c>
      <c r="E296" s="78" t="s">
        <v>380</v>
      </c>
      <c r="F296" s="124">
        <v>2405</v>
      </c>
      <c r="G296" s="34">
        <v>10</v>
      </c>
      <c r="H296" s="34">
        <v>852056.15</v>
      </c>
      <c r="I296" s="33">
        <v>106098.8603</v>
      </c>
      <c r="J296" s="28">
        <v>820553.01867000014</v>
      </c>
      <c r="K296" s="34">
        <v>714914.54</v>
      </c>
      <c r="L296" s="33">
        <v>103878.29580000001</v>
      </c>
      <c r="M296" s="28">
        <v>672139.86862000008</v>
      </c>
      <c r="N296" s="34">
        <v>856363.86</v>
      </c>
      <c r="O296" s="33">
        <v>40371.222199999997</v>
      </c>
      <c r="P296" s="28">
        <v>897591.90158000006</v>
      </c>
      <c r="Q296" s="34">
        <v>1502746.98</v>
      </c>
      <c r="R296" s="33">
        <v>71399.696800000005</v>
      </c>
      <c r="S296" s="28">
        <f t="shared" si="54"/>
        <v>1574482.0115200002</v>
      </c>
      <c r="T296" s="34">
        <v>709474.78</v>
      </c>
      <c r="U296" s="33">
        <v>34136.369542</v>
      </c>
      <c r="V296" s="32">
        <f t="shared" si="55"/>
        <v>742872.25150380004</v>
      </c>
      <c r="W296" s="34">
        <v>1047451.18</v>
      </c>
      <c r="X296" s="33">
        <v>49878.784737000002</v>
      </c>
      <c r="Y296" s="32">
        <f t="shared" si="51"/>
        <v>1097329.6347893002</v>
      </c>
      <c r="Z296" s="34">
        <v>1321296.95</v>
      </c>
      <c r="AA296" s="33">
        <v>62919.051696000002</v>
      </c>
      <c r="AB296" s="32">
        <f t="shared" si="56"/>
        <v>1384215.6881344002</v>
      </c>
      <c r="AC296" s="34"/>
      <c r="AD296" s="33"/>
      <c r="AE296" s="32"/>
      <c r="AF296" s="34"/>
      <c r="AG296" s="33"/>
      <c r="AH296" s="32"/>
      <c r="AI296" s="147">
        <f t="shared" si="57"/>
        <v>1139298.3</v>
      </c>
      <c r="AJ296" s="30">
        <f t="shared" si="58"/>
        <v>473.72</v>
      </c>
      <c r="AK296" s="29">
        <f>+$AL$600</f>
        <v>2144.19</v>
      </c>
      <c r="AL296" s="28">
        <f t="shared" si="52"/>
        <v>4017480.35</v>
      </c>
      <c r="AM296" s="27">
        <f t="shared" si="53"/>
        <v>1.7257842674882878E-3</v>
      </c>
      <c r="AN296" s="79">
        <f t="shared" si="59"/>
        <v>1.7257842674882899E-3</v>
      </c>
    </row>
    <row r="297" spans="1:40" ht="15.75" customHeight="1" x14ac:dyDescent="0.25">
      <c r="A297" s="126">
        <v>1</v>
      </c>
      <c r="B297" s="77">
        <v>326</v>
      </c>
      <c r="C297" s="77">
        <v>5</v>
      </c>
      <c r="D297" s="78" t="s">
        <v>597</v>
      </c>
      <c r="E297" s="78" t="s">
        <v>381</v>
      </c>
      <c r="F297" s="124">
        <v>4812</v>
      </c>
      <c r="G297" s="34">
        <v>10</v>
      </c>
      <c r="H297" s="34">
        <v>4763537.93</v>
      </c>
      <c r="I297" s="33">
        <v>224567.61809999999</v>
      </c>
      <c r="J297" s="28">
        <v>4992867.3430900006</v>
      </c>
      <c r="K297" s="34">
        <v>4722355.8</v>
      </c>
      <c r="L297" s="33">
        <v>222626.1568</v>
      </c>
      <c r="M297" s="28">
        <v>4949702.6075200001</v>
      </c>
      <c r="N297" s="34">
        <v>4335560.21</v>
      </c>
      <c r="O297" s="33">
        <v>204391.10250000001</v>
      </c>
      <c r="P297" s="28">
        <v>4544286.0182500007</v>
      </c>
      <c r="Q297" s="34">
        <v>4986095.01</v>
      </c>
      <c r="R297" s="33">
        <v>236465.0766</v>
      </c>
      <c r="S297" s="28">
        <f t="shared" si="54"/>
        <v>5224592.92674</v>
      </c>
      <c r="T297" s="34">
        <v>4566678.87</v>
      </c>
      <c r="U297" s="33">
        <v>216921.884616</v>
      </c>
      <c r="V297" s="32">
        <f t="shared" si="55"/>
        <v>4784732.6839224007</v>
      </c>
      <c r="W297" s="34">
        <v>5566796.4199999999</v>
      </c>
      <c r="X297" s="33">
        <v>265085.34260700003</v>
      </c>
      <c r="Y297" s="32">
        <f t="shared" si="51"/>
        <v>5831882.1851323005</v>
      </c>
      <c r="Z297" s="34">
        <v>7137545.3200000003</v>
      </c>
      <c r="AA297" s="33">
        <v>339882.77857800003</v>
      </c>
      <c r="AB297" s="32">
        <f t="shared" si="56"/>
        <v>7477428.7955642007</v>
      </c>
      <c r="AC297" s="34"/>
      <c r="AD297" s="33"/>
      <c r="AE297" s="32"/>
      <c r="AF297" s="34"/>
      <c r="AG297" s="33"/>
      <c r="AH297" s="32"/>
      <c r="AI297" s="147">
        <f t="shared" si="57"/>
        <v>5572584.5199999996</v>
      </c>
      <c r="AJ297" s="30">
        <f t="shared" si="58"/>
        <v>1158.06</v>
      </c>
      <c r="AK297" s="29">
        <f>+$AL$600</f>
        <v>2144.19</v>
      </c>
      <c r="AL297" s="28">
        <f t="shared" si="52"/>
        <v>4745257.5600000005</v>
      </c>
      <c r="AM297" s="27">
        <f t="shared" si="53"/>
        <v>2.0384146601309101E-3</v>
      </c>
      <c r="AN297" s="79">
        <f t="shared" si="59"/>
        <v>2.0384146601309101E-3</v>
      </c>
    </row>
    <row r="298" spans="1:40" ht="15.75" customHeight="1" x14ac:dyDescent="0.25">
      <c r="A298" s="126">
        <v>1</v>
      </c>
      <c r="B298" s="77">
        <v>327</v>
      </c>
      <c r="C298" s="77">
        <v>14</v>
      </c>
      <c r="D298" s="78" t="s">
        <v>597</v>
      </c>
      <c r="E298" s="78" t="s">
        <v>382</v>
      </c>
      <c r="F298" s="124">
        <v>2870</v>
      </c>
      <c r="G298" s="34">
        <v>10</v>
      </c>
      <c r="H298" s="34">
        <v>3505922.47</v>
      </c>
      <c r="I298" s="33">
        <v>165279.8996</v>
      </c>
      <c r="J298" s="28">
        <v>3674706.8274400006</v>
      </c>
      <c r="K298" s="34">
        <v>3537533.74</v>
      </c>
      <c r="L298" s="33">
        <v>166770.14939999999</v>
      </c>
      <c r="M298" s="28">
        <v>3707839.9496600004</v>
      </c>
      <c r="N298" s="34">
        <v>2463936.2400000002</v>
      </c>
      <c r="O298" s="33">
        <v>116156.20239999999</v>
      </c>
      <c r="P298" s="28">
        <v>2582558.0413600006</v>
      </c>
      <c r="Q298" s="34">
        <v>3330429.67</v>
      </c>
      <c r="R298" s="33">
        <v>158030.1972</v>
      </c>
      <c r="S298" s="28">
        <f t="shared" si="54"/>
        <v>3489639.4200800005</v>
      </c>
      <c r="T298" s="34">
        <v>2641157.48</v>
      </c>
      <c r="U298" s="33">
        <v>125637.39449599999</v>
      </c>
      <c r="V298" s="32">
        <f t="shared" si="55"/>
        <v>2767072.0940544005</v>
      </c>
      <c r="W298" s="34">
        <v>3539834.69</v>
      </c>
      <c r="X298" s="33">
        <v>168563.546821</v>
      </c>
      <c r="Y298" s="32">
        <f t="shared" si="51"/>
        <v>3708398.2574969004</v>
      </c>
      <c r="Z298" s="34">
        <v>3955955.26</v>
      </c>
      <c r="AA298" s="33">
        <v>188378.76777499999</v>
      </c>
      <c r="AB298" s="32">
        <f t="shared" si="56"/>
        <v>4144334.1414474999</v>
      </c>
      <c r="AC298" s="34"/>
      <c r="AD298" s="33"/>
      <c r="AE298" s="32"/>
      <c r="AF298" s="34"/>
      <c r="AG298" s="33"/>
      <c r="AH298" s="32"/>
      <c r="AI298" s="147">
        <f t="shared" si="57"/>
        <v>3338400.39</v>
      </c>
      <c r="AJ298" s="30">
        <f t="shared" si="58"/>
        <v>1163.21</v>
      </c>
      <c r="AK298" s="29">
        <f>+$AL$600</f>
        <v>2144.19</v>
      </c>
      <c r="AL298" s="28">
        <f t="shared" si="52"/>
        <v>2815412.6</v>
      </c>
      <c r="AM298" s="27">
        <f t="shared" si="53"/>
        <v>1.2094134502906269E-3</v>
      </c>
      <c r="AN298" s="79">
        <f t="shared" si="59"/>
        <v>1.20941345029063E-3</v>
      </c>
    </row>
    <row r="299" spans="1:40" ht="15.75" customHeight="1" x14ac:dyDescent="0.25">
      <c r="A299" s="126">
        <v>1</v>
      </c>
      <c r="B299" s="77">
        <v>328</v>
      </c>
      <c r="C299" s="77">
        <v>3</v>
      </c>
      <c r="D299" s="78" t="s">
        <v>598</v>
      </c>
      <c r="E299" s="78" t="s">
        <v>78</v>
      </c>
      <c r="F299" s="124">
        <v>24671</v>
      </c>
      <c r="G299" s="34">
        <v>12</v>
      </c>
      <c r="H299" s="34">
        <v>26638009.77</v>
      </c>
      <c r="I299" s="33">
        <v>3925008.7009999999</v>
      </c>
      <c r="J299" s="28">
        <v>25438561.197280001</v>
      </c>
      <c r="K299" s="34">
        <v>28483978.91</v>
      </c>
      <c r="L299" s="33">
        <v>4006538.6529999999</v>
      </c>
      <c r="M299" s="28">
        <v>27414733.087840002</v>
      </c>
      <c r="N299" s="34">
        <v>26484333.800000001</v>
      </c>
      <c r="O299" s="33">
        <v>2383594.6812999998</v>
      </c>
      <c r="P299" s="28">
        <v>26992827.812944002</v>
      </c>
      <c r="Q299" s="34">
        <v>32476662.27</v>
      </c>
      <c r="R299" s="33">
        <v>2949529.3938000002</v>
      </c>
      <c r="S299" s="28">
        <f t="shared" si="54"/>
        <v>33070388.821343999</v>
      </c>
      <c r="T299" s="34">
        <v>28373050.579999998</v>
      </c>
      <c r="U299" s="33">
        <v>2569057.6998060001</v>
      </c>
      <c r="V299" s="32">
        <f t="shared" si="55"/>
        <v>28900472.025817279</v>
      </c>
      <c r="W299" s="34">
        <v>38189244.439999998</v>
      </c>
      <c r="X299" s="33">
        <v>3471750.7739829998</v>
      </c>
      <c r="Y299" s="32">
        <f t="shared" si="51"/>
        <v>38883592.905939043</v>
      </c>
      <c r="Z299" s="34">
        <v>42812423.840000004</v>
      </c>
      <c r="AA299" s="33">
        <v>3892039.8976409999</v>
      </c>
      <c r="AB299" s="32">
        <f t="shared" si="56"/>
        <v>43590830.015442088</v>
      </c>
      <c r="AC299" s="34"/>
      <c r="AD299" s="33"/>
      <c r="AE299" s="32"/>
      <c r="AF299" s="34"/>
      <c r="AG299" s="33"/>
      <c r="AH299" s="32"/>
      <c r="AI299" s="147">
        <f t="shared" si="57"/>
        <v>34287622.32</v>
      </c>
      <c r="AJ299" s="30">
        <f t="shared" si="58"/>
        <v>1389.79</v>
      </c>
      <c r="AK299" s="29">
        <f>+$AL$601</f>
        <v>2628.54</v>
      </c>
      <c r="AL299" s="28">
        <f t="shared" si="52"/>
        <v>30561201.25</v>
      </c>
      <c r="AM299" s="27">
        <f t="shared" si="53"/>
        <v>1.3128138962221281E-2</v>
      </c>
      <c r="AN299" s="79">
        <f t="shared" si="59"/>
        <v>1.31281389622213E-2</v>
      </c>
    </row>
    <row r="300" spans="1:40" ht="15.75" customHeight="1" x14ac:dyDescent="0.25">
      <c r="A300" s="126">
        <v>1</v>
      </c>
      <c r="B300" s="77">
        <v>329</v>
      </c>
      <c r="C300" s="77">
        <v>2</v>
      </c>
      <c r="D300" s="78" t="s">
        <v>597</v>
      </c>
      <c r="E300" s="78" t="s">
        <v>383</v>
      </c>
      <c r="F300" s="124">
        <v>2656</v>
      </c>
      <c r="G300" s="34">
        <v>10</v>
      </c>
      <c r="H300" s="34">
        <v>3268110.72</v>
      </c>
      <c r="I300" s="33">
        <v>0</v>
      </c>
      <c r="J300" s="28">
        <v>3594921.7920000004</v>
      </c>
      <c r="K300" s="34">
        <v>3367119.78</v>
      </c>
      <c r="L300" s="33">
        <v>0</v>
      </c>
      <c r="M300" s="28">
        <v>3703831.7579999999</v>
      </c>
      <c r="N300" s="34">
        <v>2883407.35</v>
      </c>
      <c r="O300" s="33">
        <v>0</v>
      </c>
      <c r="P300" s="28">
        <v>3171748.0850000004</v>
      </c>
      <c r="Q300" s="34">
        <v>3860443.43</v>
      </c>
      <c r="R300" s="33">
        <v>0</v>
      </c>
      <c r="S300" s="28">
        <f t="shared" si="54"/>
        <v>4246487.773000001</v>
      </c>
      <c r="T300" s="34">
        <v>3899831.63</v>
      </c>
      <c r="U300" s="33">
        <v>0</v>
      </c>
      <c r="V300" s="32">
        <f t="shared" si="55"/>
        <v>4289814.7930000005</v>
      </c>
      <c r="W300" s="34">
        <v>4969284.68</v>
      </c>
      <c r="X300" s="33">
        <v>0</v>
      </c>
      <c r="Y300" s="32">
        <f t="shared" si="51"/>
        <v>5466213.148</v>
      </c>
      <c r="Z300" s="34">
        <v>6041552.9000000004</v>
      </c>
      <c r="AA300" s="33">
        <v>0</v>
      </c>
      <c r="AB300" s="32">
        <f t="shared" si="56"/>
        <v>6645708.1900000013</v>
      </c>
      <c r="AC300" s="34"/>
      <c r="AD300" s="33"/>
      <c r="AE300" s="32"/>
      <c r="AF300" s="34"/>
      <c r="AG300" s="33"/>
      <c r="AH300" s="32"/>
      <c r="AI300" s="147">
        <f t="shared" si="57"/>
        <v>4763994.4000000004</v>
      </c>
      <c r="AJ300" s="30">
        <f t="shared" si="58"/>
        <v>1793.67</v>
      </c>
      <c r="AK300" s="29">
        <f>+$AL$600</f>
        <v>2144.19</v>
      </c>
      <c r="AL300" s="28">
        <f t="shared" si="52"/>
        <v>930981.12</v>
      </c>
      <c r="AM300" s="27">
        <f t="shared" si="53"/>
        <v>3.9992045517400619E-4</v>
      </c>
      <c r="AN300" s="79">
        <f t="shared" si="59"/>
        <v>3.9992045517400602E-4</v>
      </c>
    </row>
    <row r="301" spans="1:40" ht="15.75" customHeight="1" x14ac:dyDescent="0.25">
      <c r="A301" s="126">
        <v>1</v>
      </c>
      <c r="B301" s="77">
        <v>330</v>
      </c>
      <c r="C301" s="77">
        <v>18</v>
      </c>
      <c r="D301" s="78" t="s">
        <v>597</v>
      </c>
      <c r="E301" s="78" t="s">
        <v>384</v>
      </c>
      <c r="F301" s="124">
        <v>1827</v>
      </c>
      <c r="G301" s="34">
        <v>10</v>
      </c>
      <c r="H301" s="34">
        <v>3287983.76</v>
      </c>
      <c r="I301" s="33">
        <v>63824.786</v>
      </c>
      <c r="J301" s="28">
        <v>3546574.8714000001</v>
      </c>
      <c r="K301" s="34">
        <v>3468793.22</v>
      </c>
      <c r="L301" s="33">
        <v>67334.556899999996</v>
      </c>
      <c r="M301" s="28">
        <v>3741604.5294100004</v>
      </c>
      <c r="N301" s="34">
        <v>3287395.88</v>
      </c>
      <c r="O301" s="33">
        <v>63814.439700000003</v>
      </c>
      <c r="P301" s="28">
        <v>3545939.58433</v>
      </c>
      <c r="Q301" s="34">
        <v>3514221.04</v>
      </c>
      <c r="R301" s="33">
        <v>69023.330799999996</v>
      </c>
      <c r="S301" s="28">
        <f t="shared" si="54"/>
        <v>3789717.4801200004</v>
      </c>
      <c r="T301" s="34">
        <v>3900496.52</v>
      </c>
      <c r="U301" s="33">
        <v>76701.721166999996</v>
      </c>
      <c r="V301" s="32">
        <f t="shared" si="55"/>
        <v>4206174.2787163006</v>
      </c>
      <c r="W301" s="34">
        <v>4445521.8099999996</v>
      </c>
      <c r="X301" s="33">
        <v>87167.137277000002</v>
      </c>
      <c r="Y301" s="32">
        <f t="shared" si="51"/>
        <v>4794190.1399953002</v>
      </c>
      <c r="Z301" s="34">
        <v>5292879.6900000004</v>
      </c>
      <c r="AA301" s="33">
        <v>103781.967647</v>
      </c>
      <c r="AB301" s="32">
        <f t="shared" si="56"/>
        <v>5708007.4945883006</v>
      </c>
      <c r="AC301" s="34"/>
      <c r="AD301" s="33"/>
      <c r="AE301" s="32"/>
      <c r="AF301" s="34"/>
      <c r="AG301" s="33"/>
      <c r="AH301" s="32"/>
      <c r="AI301" s="147">
        <f t="shared" si="57"/>
        <v>4408805.8</v>
      </c>
      <c r="AJ301" s="30">
        <f t="shared" si="58"/>
        <v>2413.14</v>
      </c>
      <c r="AK301" s="29">
        <f>+$AL$600</f>
        <v>2144.19</v>
      </c>
      <c r="AL301" s="28">
        <f t="shared" si="52"/>
        <v>0</v>
      </c>
      <c r="AM301" s="27">
        <f t="shared" si="53"/>
        <v>0</v>
      </c>
      <c r="AN301" s="79">
        <f t="shared" si="59"/>
        <v>0</v>
      </c>
    </row>
    <row r="302" spans="1:40" ht="15.75" customHeight="1" x14ac:dyDescent="0.25">
      <c r="A302" s="126">
        <v>1</v>
      </c>
      <c r="B302" s="77">
        <v>331</v>
      </c>
      <c r="C302" s="77">
        <v>1</v>
      </c>
      <c r="D302" s="78" t="s">
        <v>597</v>
      </c>
      <c r="E302" s="78" t="s">
        <v>386</v>
      </c>
      <c r="F302" s="124">
        <v>3689</v>
      </c>
      <c r="G302" s="34">
        <v>10</v>
      </c>
      <c r="H302" s="34">
        <v>7401895.7199999997</v>
      </c>
      <c r="I302" s="33">
        <v>244388.6857</v>
      </c>
      <c r="J302" s="28">
        <v>7873257.7377300002</v>
      </c>
      <c r="K302" s="34">
        <v>6866937.0099999998</v>
      </c>
      <c r="L302" s="33">
        <v>227075.13459999999</v>
      </c>
      <c r="M302" s="28">
        <v>7303848.0629399996</v>
      </c>
      <c r="N302" s="34">
        <v>6349322.54</v>
      </c>
      <c r="O302" s="33">
        <v>355801.65059999999</v>
      </c>
      <c r="P302" s="28">
        <v>6592872.9783399999</v>
      </c>
      <c r="Q302" s="34">
        <v>6651912.2599999998</v>
      </c>
      <c r="R302" s="33">
        <v>374339.88569999998</v>
      </c>
      <c r="S302" s="28">
        <f t="shared" si="54"/>
        <v>6905329.61173</v>
      </c>
      <c r="T302" s="34">
        <v>6114044.0199999996</v>
      </c>
      <c r="U302" s="33">
        <v>344960.77776600001</v>
      </c>
      <c r="V302" s="32">
        <f t="shared" si="55"/>
        <v>6345991.5664573992</v>
      </c>
      <c r="W302" s="34">
        <v>7985863.6500000004</v>
      </c>
      <c r="X302" s="33">
        <v>452030.34251500003</v>
      </c>
      <c r="Y302" s="32">
        <f t="shared" si="51"/>
        <v>8287216.6382335005</v>
      </c>
      <c r="Z302" s="34">
        <v>8811367.6300000008</v>
      </c>
      <c r="AA302" s="33">
        <v>498756.973061</v>
      </c>
      <c r="AB302" s="32">
        <f t="shared" si="56"/>
        <v>9143871.7226329017</v>
      </c>
      <c r="AC302" s="34"/>
      <c r="AD302" s="33"/>
      <c r="AE302" s="32"/>
      <c r="AF302" s="34"/>
      <c r="AG302" s="33"/>
      <c r="AH302" s="32"/>
      <c r="AI302" s="147">
        <f t="shared" si="57"/>
        <v>7455056.5</v>
      </c>
      <c r="AJ302" s="30">
        <f t="shared" si="58"/>
        <v>2020.89</v>
      </c>
      <c r="AK302" s="29">
        <f>+$AL$600</f>
        <v>2144.19</v>
      </c>
      <c r="AL302" s="28">
        <f t="shared" si="52"/>
        <v>454853.69999999984</v>
      </c>
      <c r="AM302" s="27">
        <f t="shared" si="53"/>
        <v>1.9539096425669813E-4</v>
      </c>
      <c r="AN302" s="79">
        <f t="shared" si="59"/>
        <v>1.9539096425669799E-4</v>
      </c>
    </row>
    <row r="303" spans="1:40" ht="15.75" customHeight="1" x14ac:dyDescent="0.25">
      <c r="A303" s="126">
        <v>1</v>
      </c>
      <c r="B303" s="77">
        <v>332</v>
      </c>
      <c r="C303" s="77">
        <v>10</v>
      </c>
      <c r="D303" s="78" t="s">
        <v>597</v>
      </c>
      <c r="E303" s="78" t="s">
        <v>387</v>
      </c>
      <c r="F303" s="124">
        <v>10059</v>
      </c>
      <c r="G303" s="34">
        <v>10</v>
      </c>
      <c r="H303" s="34">
        <v>8188684.0499999998</v>
      </c>
      <c r="I303" s="33">
        <v>0</v>
      </c>
      <c r="J303" s="28">
        <v>9007552.4550000001</v>
      </c>
      <c r="K303" s="34">
        <v>8081105</v>
      </c>
      <c r="L303" s="33">
        <v>0</v>
      </c>
      <c r="M303" s="28">
        <v>8889215.5</v>
      </c>
      <c r="N303" s="34">
        <v>5094355.21</v>
      </c>
      <c r="O303" s="33">
        <v>0</v>
      </c>
      <c r="P303" s="28">
        <v>5603790.7310000006</v>
      </c>
      <c r="Q303" s="34">
        <v>6375740.3600000003</v>
      </c>
      <c r="R303" s="33">
        <v>0</v>
      </c>
      <c r="S303" s="28">
        <f t="shared" si="54"/>
        <v>7013314.3960000006</v>
      </c>
      <c r="T303" s="34">
        <v>6059683.3899999997</v>
      </c>
      <c r="U303" s="33">
        <v>0</v>
      </c>
      <c r="V303" s="32">
        <f t="shared" si="55"/>
        <v>6665651.7290000003</v>
      </c>
      <c r="W303" s="34">
        <v>8401769.8499999996</v>
      </c>
      <c r="X303" s="33">
        <v>0</v>
      </c>
      <c r="Y303" s="32">
        <f t="shared" si="51"/>
        <v>9241946.8350000009</v>
      </c>
      <c r="Z303" s="34">
        <v>10119611.85</v>
      </c>
      <c r="AA303" s="33">
        <v>0</v>
      </c>
      <c r="AB303" s="32">
        <f t="shared" si="56"/>
        <v>11131573.035</v>
      </c>
      <c r="AC303" s="34"/>
      <c r="AD303" s="33"/>
      <c r="AE303" s="32"/>
      <c r="AF303" s="34"/>
      <c r="AG303" s="33"/>
      <c r="AH303" s="32"/>
      <c r="AI303" s="147">
        <f t="shared" si="57"/>
        <v>7931255.3499999996</v>
      </c>
      <c r="AJ303" s="30">
        <f t="shared" si="58"/>
        <v>788.47</v>
      </c>
      <c r="AK303" s="29">
        <f>+$AL$600</f>
        <v>2144.19</v>
      </c>
      <c r="AL303" s="28">
        <f t="shared" si="52"/>
        <v>13637187.48</v>
      </c>
      <c r="AM303" s="27">
        <f t="shared" si="53"/>
        <v>5.8581104462084666E-3</v>
      </c>
      <c r="AN303" s="79">
        <f t="shared" si="59"/>
        <v>5.8581104462084701E-3</v>
      </c>
    </row>
    <row r="304" spans="1:40" ht="15.75" customHeight="1" x14ac:dyDescent="0.25">
      <c r="A304" s="126">
        <v>1</v>
      </c>
      <c r="B304" s="77">
        <v>333</v>
      </c>
      <c r="C304" s="77">
        <v>4</v>
      </c>
      <c r="D304" s="78" t="s">
        <v>597</v>
      </c>
      <c r="E304" s="78" t="s">
        <v>388</v>
      </c>
      <c r="F304" s="124">
        <v>2090</v>
      </c>
      <c r="G304" s="34">
        <v>10</v>
      </c>
      <c r="H304" s="34">
        <v>663419.72</v>
      </c>
      <c r="I304" s="33">
        <v>0</v>
      </c>
      <c r="J304" s="28">
        <v>729761.69200000004</v>
      </c>
      <c r="K304" s="34">
        <v>426031.56</v>
      </c>
      <c r="L304" s="33">
        <v>0</v>
      </c>
      <c r="M304" s="28">
        <v>468634.71600000001</v>
      </c>
      <c r="N304" s="34">
        <v>468170.29</v>
      </c>
      <c r="O304" s="33">
        <v>0</v>
      </c>
      <c r="P304" s="28">
        <v>514987.31900000002</v>
      </c>
      <c r="Q304" s="34">
        <v>732416.62</v>
      </c>
      <c r="R304" s="33">
        <v>0</v>
      </c>
      <c r="S304" s="28">
        <f t="shared" si="54"/>
        <v>805658.28200000001</v>
      </c>
      <c r="T304" s="34">
        <v>391827.11</v>
      </c>
      <c r="U304" s="33">
        <v>0</v>
      </c>
      <c r="V304" s="32">
        <f t="shared" si="55"/>
        <v>431009.821</v>
      </c>
      <c r="W304" s="34">
        <v>968382.99</v>
      </c>
      <c r="X304" s="33">
        <v>0</v>
      </c>
      <c r="Y304" s="32">
        <f t="shared" si="51"/>
        <v>1065221.2890000001</v>
      </c>
      <c r="Z304" s="34">
        <v>1222571.73</v>
      </c>
      <c r="AA304" s="33">
        <v>0</v>
      </c>
      <c r="AB304" s="32">
        <f t="shared" si="56"/>
        <v>1344828.9030000002</v>
      </c>
      <c r="AC304" s="34"/>
      <c r="AD304" s="33"/>
      <c r="AE304" s="32"/>
      <c r="AF304" s="34"/>
      <c r="AG304" s="33"/>
      <c r="AH304" s="32"/>
      <c r="AI304" s="147">
        <f t="shared" si="57"/>
        <v>832341.12</v>
      </c>
      <c r="AJ304" s="30">
        <f t="shared" si="58"/>
        <v>398.25</v>
      </c>
      <c r="AK304" s="29">
        <f>+$AL$600</f>
        <v>2144.19</v>
      </c>
      <c r="AL304" s="28">
        <f t="shared" si="52"/>
        <v>3649014.6</v>
      </c>
      <c r="AM304" s="27">
        <f t="shared" si="53"/>
        <v>1.5675028724197911E-3</v>
      </c>
      <c r="AN304" s="79">
        <f t="shared" si="59"/>
        <v>1.56750287241979E-3</v>
      </c>
    </row>
    <row r="305" spans="1:40" ht="15.75" customHeight="1" x14ac:dyDescent="0.25">
      <c r="A305" s="126">
        <v>1</v>
      </c>
      <c r="B305" s="77">
        <v>334</v>
      </c>
      <c r="C305" s="77">
        <v>11</v>
      </c>
      <c r="D305" s="78" t="s">
        <v>598</v>
      </c>
      <c r="E305" s="78" t="s">
        <v>79</v>
      </c>
      <c r="F305" s="124">
        <v>11323</v>
      </c>
      <c r="G305" s="34">
        <v>12</v>
      </c>
      <c r="H305" s="34">
        <v>8791930.1099999994</v>
      </c>
      <c r="I305" s="33">
        <v>791273.71539999999</v>
      </c>
      <c r="J305" s="28">
        <v>8960735.1619520001</v>
      </c>
      <c r="K305" s="34">
        <v>8564721.1999999993</v>
      </c>
      <c r="L305" s="33">
        <v>770824.91650000005</v>
      </c>
      <c r="M305" s="28">
        <v>8729163.8375199996</v>
      </c>
      <c r="N305" s="34">
        <v>5005117.47</v>
      </c>
      <c r="O305" s="33">
        <v>450461.67920000001</v>
      </c>
      <c r="P305" s="28">
        <v>5101214.485696</v>
      </c>
      <c r="Q305" s="34">
        <v>6620372.1900000004</v>
      </c>
      <c r="R305" s="33">
        <v>604070.33530000004</v>
      </c>
      <c r="S305" s="28">
        <f t="shared" si="54"/>
        <v>6738258.0772640007</v>
      </c>
      <c r="T305" s="34">
        <v>6810505.0800000001</v>
      </c>
      <c r="U305" s="33">
        <v>625273.33671399998</v>
      </c>
      <c r="V305" s="32">
        <f t="shared" si="55"/>
        <v>6927459.5524803214</v>
      </c>
      <c r="W305" s="34">
        <v>8732263.0700000003</v>
      </c>
      <c r="X305" s="33">
        <v>793842.749557</v>
      </c>
      <c r="Y305" s="32">
        <f t="shared" si="51"/>
        <v>8891030.7588961609</v>
      </c>
      <c r="Z305" s="34">
        <v>10171089.41</v>
      </c>
      <c r="AA305" s="33">
        <v>924645.20669100003</v>
      </c>
      <c r="AB305" s="32">
        <f t="shared" si="56"/>
        <v>10356017.50770608</v>
      </c>
      <c r="AC305" s="34"/>
      <c r="AD305" s="33"/>
      <c r="AE305" s="32"/>
      <c r="AF305" s="34"/>
      <c r="AG305" s="33"/>
      <c r="AH305" s="32"/>
      <c r="AI305" s="147">
        <f t="shared" si="57"/>
        <v>7602796.0800000001</v>
      </c>
      <c r="AJ305" s="30">
        <f t="shared" si="58"/>
        <v>671.45</v>
      </c>
      <c r="AK305" s="29">
        <f>+$AL$601</f>
        <v>2628.54</v>
      </c>
      <c r="AL305" s="28">
        <f t="shared" si="52"/>
        <v>22160130.07</v>
      </c>
      <c r="AM305" s="27">
        <f t="shared" si="53"/>
        <v>9.519300782715746E-3</v>
      </c>
      <c r="AN305" s="79">
        <f t="shared" si="59"/>
        <v>9.5193007827157495E-3</v>
      </c>
    </row>
    <row r="306" spans="1:40" ht="15.75" customHeight="1" x14ac:dyDescent="0.25">
      <c r="A306" s="126">
        <v>1</v>
      </c>
      <c r="B306" s="77">
        <v>335</v>
      </c>
      <c r="C306" s="77">
        <v>19</v>
      </c>
      <c r="D306" s="78" t="s">
        <v>598</v>
      </c>
      <c r="E306" s="78" t="s">
        <v>80</v>
      </c>
      <c r="F306" s="124">
        <v>10135</v>
      </c>
      <c r="G306" s="34">
        <v>12</v>
      </c>
      <c r="H306" s="34">
        <v>16666262.960000001</v>
      </c>
      <c r="I306" s="33">
        <v>0</v>
      </c>
      <c r="J306" s="28">
        <v>18666214.515200004</v>
      </c>
      <c r="K306" s="34">
        <v>15908290.470000001</v>
      </c>
      <c r="L306" s="33">
        <v>0</v>
      </c>
      <c r="M306" s="28">
        <v>17817285.326400001</v>
      </c>
      <c r="N306" s="34">
        <v>15170485.939999999</v>
      </c>
      <c r="O306" s="33">
        <v>1251381.5344</v>
      </c>
      <c r="P306" s="28">
        <v>15589396.934272002</v>
      </c>
      <c r="Q306" s="34">
        <v>15012963.630000001</v>
      </c>
      <c r="R306" s="33">
        <v>1361209.5027999999</v>
      </c>
      <c r="S306" s="28">
        <f t="shared" si="54"/>
        <v>15289964.622464001</v>
      </c>
      <c r="T306" s="34">
        <v>13474109.619999999</v>
      </c>
      <c r="U306" s="33">
        <v>1228069.489241</v>
      </c>
      <c r="V306" s="32">
        <f t="shared" si="55"/>
        <v>13715564.946450081</v>
      </c>
      <c r="W306" s="34">
        <v>16276855.9</v>
      </c>
      <c r="X306" s="33">
        <v>1479715.0305649999</v>
      </c>
      <c r="Y306" s="32">
        <f t="shared" si="51"/>
        <v>16572797.773767203</v>
      </c>
      <c r="Z306" s="34">
        <v>19772199.84</v>
      </c>
      <c r="AA306" s="33">
        <v>1797473.6364740001</v>
      </c>
      <c r="AB306" s="32">
        <f t="shared" si="56"/>
        <v>20131693.347949125</v>
      </c>
      <c r="AC306" s="34"/>
      <c r="AD306" s="33"/>
      <c r="AE306" s="32"/>
      <c r="AF306" s="34"/>
      <c r="AG306" s="33"/>
      <c r="AH306" s="32"/>
      <c r="AI306" s="147">
        <f t="shared" si="57"/>
        <v>16259883.52</v>
      </c>
      <c r="AJ306" s="30">
        <f t="shared" si="58"/>
        <v>1604.33</v>
      </c>
      <c r="AK306" s="29">
        <f>+$AL$601</f>
        <v>2628.54</v>
      </c>
      <c r="AL306" s="28">
        <f t="shared" si="52"/>
        <v>10380368.35</v>
      </c>
      <c r="AM306" s="27">
        <f t="shared" si="53"/>
        <v>4.4590825165239092E-3</v>
      </c>
      <c r="AN306" s="79">
        <f t="shared" si="59"/>
        <v>4.4590825165239101E-3</v>
      </c>
    </row>
    <row r="307" spans="1:40" ht="15.75" customHeight="1" x14ac:dyDescent="0.25">
      <c r="A307" s="126">
        <v>1</v>
      </c>
      <c r="B307" s="77">
        <v>337</v>
      </c>
      <c r="C307" s="77">
        <v>17</v>
      </c>
      <c r="D307" s="78" t="s">
        <v>597</v>
      </c>
      <c r="E307" s="78" t="s">
        <v>390</v>
      </c>
      <c r="F307" s="124">
        <v>4680</v>
      </c>
      <c r="G307" s="34">
        <v>10</v>
      </c>
      <c r="H307" s="34">
        <v>2800388.49</v>
      </c>
      <c r="I307" s="33">
        <v>236018.32430000001</v>
      </c>
      <c r="J307" s="28">
        <v>2820807.1822700007</v>
      </c>
      <c r="K307" s="34">
        <v>2977912.41</v>
      </c>
      <c r="L307" s="33">
        <v>249314.30249999999</v>
      </c>
      <c r="M307" s="28">
        <v>3001457.9182500001</v>
      </c>
      <c r="N307" s="34">
        <v>2329364.56</v>
      </c>
      <c r="O307" s="33">
        <v>130532.98639999999</v>
      </c>
      <c r="P307" s="28">
        <v>2418714.7309600003</v>
      </c>
      <c r="Q307" s="34">
        <v>2940415.52</v>
      </c>
      <c r="R307" s="33">
        <v>167960.42689999999</v>
      </c>
      <c r="S307" s="28">
        <f t="shared" si="54"/>
        <v>3049700.6024100003</v>
      </c>
      <c r="T307" s="34">
        <v>2794899.67</v>
      </c>
      <c r="U307" s="33">
        <v>163018.80211799999</v>
      </c>
      <c r="V307" s="32">
        <f t="shared" si="55"/>
        <v>2895068.9546702001</v>
      </c>
      <c r="W307" s="34">
        <v>3626892.06</v>
      </c>
      <c r="X307" s="33">
        <v>205296.06561300001</v>
      </c>
      <c r="Y307" s="32">
        <f t="shared" si="51"/>
        <v>3763755.5938257002</v>
      </c>
      <c r="Z307" s="34">
        <v>4577719.7300000004</v>
      </c>
      <c r="AA307" s="33">
        <v>259116.50451999999</v>
      </c>
      <c r="AB307" s="32">
        <f t="shared" si="56"/>
        <v>4750463.5480280006</v>
      </c>
      <c r="AC307" s="34"/>
      <c r="AD307" s="33"/>
      <c r="AE307" s="32"/>
      <c r="AF307" s="34"/>
      <c r="AG307" s="33"/>
      <c r="AH307" s="32"/>
      <c r="AI307" s="147">
        <f t="shared" si="57"/>
        <v>3375540.69</v>
      </c>
      <c r="AJ307" s="30">
        <f t="shared" si="58"/>
        <v>721.27</v>
      </c>
      <c r="AK307" s="29">
        <f t="shared" ref="AK307:AK316" si="60">+$AL$600</f>
        <v>2144.19</v>
      </c>
      <c r="AL307" s="28">
        <f t="shared" si="52"/>
        <v>6659265.6000000006</v>
      </c>
      <c r="AM307" s="27">
        <f t="shared" si="53"/>
        <v>2.860612823036198E-3</v>
      </c>
      <c r="AN307" s="79">
        <f t="shared" si="59"/>
        <v>2.8606128230362002E-3</v>
      </c>
    </row>
    <row r="308" spans="1:40" ht="15.75" customHeight="1" x14ac:dyDescent="0.25">
      <c r="A308" s="126">
        <v>1</v>
      </c>
      <c r="B308" s="77">
        <v>338</v>
      </c>
      <c r="C308" s="77">
        <v>12</v>
      </c>
      <c r="D308" s="78" t="s">
        <v>597</v>
      </c>
      <c r="E308" s="78" t="s">
        <v>391</v>
      </c>
      <c r="F308" s="124">
        <v>2553</v>
      </c>
      <c r="G308" s="34">
        <v>10</v>
      </c>
      <c r="H308" s="34">
        <v>1463968.39</v>
      </c>
      <c r="I308" s="33">
        <v>98409.639899999995</v>
      </c>
      <c r="J308" s="28">
        <v>1502114.6251099999</v>
      </c>
      <c r="K308" s="34">
        <v>1590671.86</v>
      </c>
      <c r="L308" s="33">
        <v>104526.0004</v>
      </c>
      <c r="M308" s="28">
        <v>1634760.4455600001</v>
      </c>
      <c r="N308" s="34">
        <v>1215889.5</v>
      </c>
      <c r="O308" s="33">
        <v>57320.164900000003</v>
      </c>
      <c r="P308" s="28">
        <v>1274426.2686100001</v>
      </c>
      <c r="Q308" s="34">
        <v>1722287.02</v>
      </c>
      <c r="R308" s="33">
        <v>82309.016499999998</v>
      </c>
      <c r="S308" s="28">
        <f t="shared" si="54"/>
        <v>1803975.8038500003</v>
      </c>
      <c r="T308" s="34">
        <v>1081875.3500000001</v>
      </c>
      <c r="U308" s="33">
        <v>52226.346471999997</v>
      </c>
      <c r="V308" s="32">
        <f t="shared" si="55"/>
        <v>1132613.9038808001</v>
      </c>
      <c r="W308" s="34">
        <v>1624690.32</v>
      </c>
      <c r="X308" s="33">
        <v>77366.324940999999</v>
      </c>
      <c r="Y308" s="32">
        <f t="shared" si="51"/>
        <v>1702056.3945649003</v>
      </c>
      <c r="Z308" s="34">
        <v>2028372.41</v>
      </c>
      <c r="AA308" s="33">
        <v>96589.276488000003</v>
      </c>
      <c r="AB308" s="32">
        <f t="shared" si="56"/>
        <v>2124961.4468632</v>
      </c>
      <c r="AC308" s="34"/>
      <c r="AD308" s="33"/>
      <c r="AE308" s="32"/>
      <c r="AF308" s="34"/>
      <c r="AG308" s="33"/>
      <c r="AH308" s="32"/>
      <c r="AI308" s="147">
        <f t="shared" si="57"/>
        <v>1607606.76</v>
      </c>
      <c r="AJ308" s="30">
        <f t="shared" si="58"/>
        <v>629.69000000000005</v>
      </c>
      <c r="AK308" s="29">
        <f t="shared" si="60"/>
        <v>2144.19</v>
      </c>
      <c r="AL308" s="28">
        <f t="shared" si="52"/>
        <v>3866518.5</v>
      </c>
      <c r="AM308" s="27">
        <f t="shared" si="53"/>
        <v>1.6609357646895305E-3</v>
      </c>
      <c r="AN308" s="79">
        <f t="shared" si="59"/>
        <v>1.6609357646895299E-3</v>
      </c>
    </row>
    <row r="309" spans="1:40" ht="15.75" customHeight="1" x14ac:dyDescent="0.25">
      <c r="A309" s="126">
        <v>1</v>
      </c>
      <c r="B309" s="77">
        <v>339</v>
      </c>
      <c r="C309" s="77">
        <v>17</v>
      </c>
      <c r="D309" s="78" t="s">
        <v>597</v>
      </c>
      <c r="E309" s="78" t="s">
        <v>392</v>
      </c>
      <c r="F309" s="124">
        <v>2518</v>
      </c>
      <c r="G309" s="34">
        <v>10</v>
      </c>
      <c r="H309" s="34">
        <v>5691056.5599999996</v>
      </c>
      <c r="I309" s="33">
        <v>512195.9853</v>
      </c>
      <c r="J309" s="28">
        <v>5696746.6321700001</v>
      </c>
      <c r="K309" s="34">
        <v>5508217.1399999997</v>
      </c>
      <c r="L309" s="33">
        <v>495740.40730000002</v>
      </c>
      <c r="M309" s="28">
        <v>5513724.4059699997</v>
      </c>
      <c r="N309" s="34">
        <v>5240838.87</v>
      </c>
      <c r="O309" s="33">
        <v>471675.6483</v>
      </c>
      <c r="P309" s="28">
        <v>5246079.5438700002</v>
      </c>
      <c r="Q309" s="34">
        <v>5712920.6699999999</v>
      </c>
      <c r="R309" s="33">
        <v>520750.48349999997</v>
      </c>
      <c r="S309" s="28">
        <f t="shared" si="54"/>
        <v>5711387.2051499998</v>
      </c>
      <c r="T309" s="34">
        <v>4708924.26</v>
      </c>
      <c r="U309" s="33">
        <v>431786.65964099998</v>
      </c>
      <c r="V309" s="32">
        <f t="shared" si="55"/>
        <v>4704851.3603949007</v>
      </c>
      <c r="W309" s="34">
        <v>5282539.0199999996</v>
      </c>
      <c r="X309" s="33">
        <v>480231.22976800002</v>
      </c>
      <c r="Y309" s="32">
        <f t="shared" si="51"/>
        <v>5282538.5692552002</v>
      </c>
      <c r="Z309" s="34">
        <v>5864653.8300000001</v>
      </c>
      <c r="AA309" s="33">
        <v>533150.75113400002</v>
      </c>
      <c r="AB309" s="32">
        <f t="shared" si="56"/>
        <v>5864653.3867526008</v>
      </c>
      <c r="AC309" s="34"/>
      <c r="AD309" s="33"/>
      <c r="AE309" s="32"/>
      <c r="AF309" s="34"/>
      <c r="AG309" s="33"/>
      <c r="AH309" s="32"/>
      <c r="AI309" s="147">
        <f t="shared" si="57"/>
        <v>5361902.01</v>
      </c>
      <c r="AJ309" s="30">
        <f t="shared" si="58"/>
        <v>2129.4299999999998</v>
      </c>
      <c r="AK309" s="29">
        <f t="shared" si="60"/>
        <v>2144.19</v>
      </c>
      <c r="AL309" s="28">
        <f t="shared" si="52"/>
        <v>37165.680000000546</v>
      </c>
      <c r="AM309" s="27">
        <f t="shared" si="53"/>
        <v>1.5965217063104003E-5</v>
      </c>
      <c r="AN309" s="79">
        <f t="shared" si="59"/>
        <v>1.5965217063103999E-5</v>
      </c>
    </row>
    <row r="310" spans="1:40" ht="15.75" customHeight="1" x14ac:dyDescent="0.25">
      <c r="A310" s="126">
        <v>1</v>
      </c>
      <c r="B310" s="77">
        <v>340</v>
      </c>
      <c r="C310" s="77">
        <v>14</v>
      </c>
      <c r="D310" s="78" t="s">
        <v>597</v>
      </c>
      <c r="E310" s="78" t="s">
        <v>393</v>
      </c>
      <c r="F310" s="124">
        <v>2877</v>
      </c>
      <c r="G310" s="34">
        <v>10</v>
      </c>
      <c r="H310" s="34">
        <v>1235480.19</v>
      </c>
      <c r="I310" s="33">
        <v>92592.544899999994</v>
      </c>
      <c r="J310" s="28">
        <v>1257176.40961</v>
      </c>
      <c r="K310" s="34">
        <v>1315437.33</v>
      </c>
      <c r="L310" s="33">
        <v>89686.584300000002</v>
      </c>
      <c r="M310" s="28">
        <v>1348325.8202700003</v>
      </c>
      <c r="N310" s="34">
        <v>635653.29</v>
      </c>
      <c r="O310" s="33">
        <v>29966.403200000001</v>
      </c>
      <c r="P310" s="28">
        <v>666255.57548</v>
      </c>
      <c r="Q310" s="34">
        <v>1078722.79</v>
      </c>
      <c r="R310" s="33">
        <v>51983.636599999998</v>
      </c>
      <c r="S310" s="28">
        <f t="shared" si="54"/>
        <v>1129413.0687400002</v>
      </c>
      <c r="T310" s="34">
        <v>493767.25</v>
      </c>
      <c r="U310" s="33">
        <v>24350.959997999998</v>
      </c>
      <c r="V310" s="32">
        <f t="shared" si="55"/>
        <v>516357.91900220001</v>
      </c>
      <c r="W310" s="34">
        <v>1349348.95</v>
      </c>
      <c r="X310" s="33">
        <v>64254.850359999997</v>
      </c>
      <c r="Y310" s="32">
        <f t="shared" si="51"/>
        <v>1413603.509604</v>
      </c>
      <c r="Z310" s="34">
        <v>1337012.31</v>
      </c>
      <c r="AA310" s="33">
        <v>63667.360948000001</v>
      </c>
      <c r="AB310" s="32">
        <f t="shared" si="56"/>
        <v>1400679.4439572</v>
      </c>
      <c r="AC310" s="34"/>
      <c r="AD310" s="33"/>
      <c r="AE310" s="32"/>
      <c r="AF310" s="34"/>
      <c r="AG310" s="33"/>
      <c r="AH310" s="32"/>
      <c r="AI310" s="147">
        <f t="shared" si="57"/>
        <v>1025261.9</v>
      </c>
      <c r="AJ310" s="30">
        <f t="shared" si="58"/>
        <v>356.36</v>
      </c>
      <c r="AK310" s="29">
        <f t="shared" si="60"/>
        <v>2144.19</v>
      </c>
      <c r="AL310" s="28">
        <f t="shared" si="52"/>
        <v>5143586.91</v>
      </c>
      <c r="AM310" s="27">
        <f t="shared" si="53"/>
        <v>2.209524526420321E-3</v>
      </c>
      <c r="AN310" s="79">
        <f t="shared" si="59"/>
        <v>2.2095245264203201E-3</v>
      </c>
    </row>
    <row r="311" spans="1:40" ht="15.75" customHeight="1" x14ac:dyDescent="0.25">
      <c r="A311" s="126">
        <v>1</v>
      </c>
      <c r="B311" s="77">
        <v>341</v>
      </c>
      <c r="C311" s="77">
        <v>17</v>
      </c>
      <c r="D311" s="78" t="s">
        <v>597</v>
      </c>
      <c r="E311" s="78" t="s">
        <v>396</v>
      </c>
      <c r="F311" s="124">
        <v>9129</v>
      </c>
      <c r="G311" s="34">
        <v>10</v>
      </c>
      <c r="H311" s="34">
        <v>29906833.239999998</v>
      </c>
      <c r="I311" s="33">
        <v>2193168.2077000001</v>
      </c>
      <c r="J311" s="28">
        <v>30485031.535530001</v>
      </c>
      <c r="K311" s="34">
        <v>22687751.710000001</v>
      </c>
      <c r="L311" s="33">
        <v>1663768.9379</v>
      </c>
      <c r="M311" s="28">
        <v>23126381.049310002</v>
      </c>
      <c r="N311" s="34">
        <v>27684513.93</v>
      </c>
      <c r="O311" s="33">
        <v>2030199.3555000001</v>
      </c>
      <c r="P311" s="28">
        <v>28219746.031950001</v>
      </c>
      <c r="Q311" s="34">
        <v>26421971.68</v>
      </c>
      <c r="R311" s="33">
        <v>1960161.6187</v>
      </c>
      <c r="S311" s="28">
        <f t="shared" si="54"/>
        <v>26907991.067430001</v>
      </c>
      <c r="T311" s="34">
        <v>26196976.539999999</v>
      </c>
      <c r="U311" s="33">
        <v>1951694.8876809999</v>
      </c>
      <c r="V311" s="32">
        <f t="shared" si="55"/>
        <v>26669809.817550901</v>
      </c>
      <c r="W311" s="34">
        <v>31061535.579999998</v>
      </c>
      <c r="X311" s="33">
        <v>2823775.4047929998</v>
      </c>
      <c r="Y311" s="32">
        <f t="shared" si="51"/>
        <v>31061536.1927277</v>
      </c>
      <c r="Z311" s="34">
        <v>34166694.359999999</v>
      </c>
      <c r="AA311" s="33">
        <v>3106062.441077</v>
      </c>
      <c r="AB311" s="32">
        <f t="shared" si="56"/>
        <v>34166695.110815302</v>
      </c>
      <c r="AC311" s="34"/>
      <c r="AD311" s="33"/>
      <c r="AE311" s="32"/>
      <c r="AF311" s="34"/>
      <c r="AG311" s="33"/>
      <c r="AH311" s="32"/>
      <c r="AI311" s="147">
        <f t="shared" si="57"/>
        <v>29405155.640000001</v>
      </c>
      <c r="AJ311" s="30">
        <f t="shared" si="58"/>
        <v>3221.07</v>
      </c>
      <c r="AK311" s="29">
        <f t="shared" si="60"/>
        <v>2144.19</v>
      </c>
      <c r="AL311" s="28">
        <f t="shared" si="52"/>
        <v>0</v>
      </c>
      <c r="AM311" s="27">
        <f t="shared" si="53"/>
        <v>0</v>
      </c>
      <c r="AN311" s="79">
        <f t="shared" si="59"/>
        <v>0</v>
      </c>
    </row>
    <row r="312" spans="1:40" ht="15.75" customHeight="1" x14ac:dyDescent="0.25">
      <c r="A312" s="126">
        <v>1</v>
      </c>
      <c r="B312" s="77">
        <v>342</v>
      </c>
      <c r="C312" s="77">
        <v>20</v>
      </c>
      <c r="D312" s="78" t="s">
        <v>597</v>
      </c>
      <c r="E312" s="78" t="s">
        <v>397</v>
      </c>
      <c r="F312" s="124">
        <v>3873</v>
      </c>
      <c r="G312" s="34">
        <v>10</v>
      </c>
      <c r="H312" s="34">
        <v>2104897.3199999998</v>
      </c>
      <c r="I312" s="33">
        <v>0</v>
      </c>
      <c r="J312" s="28">
        <v>2315387.0520000001</v>
      </c>
      <c r="K312" s="34">
        <v>2804251.29</v>
      </c>
      <c r="L312" s="33">
        <v>0</v>
      </c>
      <c r="M312" s="28">
        <v>3084676.4190000002</v>
      </c>
      <c r="N312" s="34">
        <v>1917793.9</v>
      </c>
      <c r="O312" s="33">
        <v>0</v>
      </c>
      <c r="P312" s="28">
        <v>2109573.29</v>
      </c>
      <c r="Q312" s="34">
        <v>2638378.9700000002</v>
      </c>
      <c r="R312" s="33">
        <v>0</v>
      </c>
      <c r="S312" s="28">
        <f t="shared" si="54"/>
        <v>2902216.8670000006</v>
      </c>
      <c r="T312" s="34">
        <v>2350926.5299999998</v>
      </c>
      <c r="U312" s="33">
        <v>0</v>
      </c>
      <c r="V312" s="32">
        <f t="shared" si="55"/>
        <v>2586019.1830000002</v>
      </c>
      <c r="W312" s="34">
        <v>3728994.08</v>
      </c>
      <c r="X312" s="33">
        <v>0</v>
      </c>
      <c r="Y312" s="32">
        <f t="shared" si="51"/>
        <v>4101893.4880000004</v>
      </c>
      <c r="Z312" s="34">
        <v>4550213.1399999997</v>
      </c>
      <c r="AA312" s="33">
        <v>0</v>
      </c>
      <c r="AB312" s="32">
        <f t="shared" si="56"/>
        <v>5005234.4539999999</v>
      </c>
      <c r="AC312" s="34"/>
      <c r="AD312" s="33"/>
      <c r="AE312" s="32"/>
      <c r="AF312" s="34"/>
      <c r="AG312" s="33"/>
      <c r="AH312" s="32"/>
      <c r="AI312" s="147">
        <f t="shared" si="57"/>
        <v>3340987.46</v>
      </c>
      <c r="AJ312" s="30">
        <f t="shared" si="58"/>
        <v>862.64</v>
      </c>
      <c r="AK312" s="29">
        <f t="shared" si="60"/>
        <v>2144.19</v>
      </c>
      <c r="AL312" s="28">
        <f t="shared" si="52"/>
        <v>4963443.1500000004</v>
      </c>
      <c r="AM312" s="27">
        <f t="shared" si="53"/>
        <v>2.1321403851651717E-3</v>
      </c>
      <c r="AN312" s="79">
        <f t="shared" si="59"/>
        <v>2.13214038516517E-3</v>
      </c>
    </row>
    <row r="313" spans="1:40" ht="15.75" customHeight="1" x14ac:dyDescent="0.25">
      <c r="A313" s="126">
        <v>1</v>
      </c>
      <c r="B313" s="77">
        <v>343</v>
      </c>
      <c r="C313" s="77">
        <v>19</v>
      </c>
      <c r="D313" s="78" t="s">
        <v>597</v>
      </c>
      <c r="E313" s="78" t="s">
        <v>398</v>
      </c>
      <c r="F313" s="124">
        <v>991</v>
      </c>
      <c r="G313" s="34">
        <v>10</v>
      </c>
      <c r="H313" s="34">
        <v>402175.66</v>
      </c>
      <c r="I313" s="33">
        <v>0</v>
      </c>
      <c r="J313" s="28">
        <v>442393.22600000002</v>
      </c>
      <c r="K313" s="34">
        <v>290405.17</v>
      </c>
      <c r="L313" s="33">
        <v>0</v>
      </c>
      <c r="M313" s="28">
        <v>319445.68700000003</v>
      </c>
      <c r="N313" s="34">
        <v>323772.63</v>
      </c>
      <c r="O313" s="33">
        <v>0</v>
      </c>
      <c r="P313" s="28">
        <v>356149.89300000004</v>
      </c>
      <c r="Q313" s="34">
        <v>327904.58</v>
      </c>
      <c r="R313" s="33">
        <v>0</v>
      </c>
      <c r="S313" s="28">
        <f t="shared" si="54"/>
        <v>360695.03800000006</v>
      </c>
      <c r="T313" s="34">
        <v>273949.86</v>
      </c>
      <c r="U313" s="33">
        <v>0</v>
      </c>
      <c r="V313" s="32">
        <f t="shared" si="55"/>
        <v>301344.84600000002</v>
      </c>
      <c r="W313" s="34">
        <v>529154.72</v>
      </c>
      <c r="X313" s="33">
        <v>0</v>
      </c>
      <c r="Y313" s="32">
        <f t="shared" si="51"/>
        <v>582070.19200000004</v>
      </c>
      <c r="Z313" s="34">
        <v>584807.92000000004</v>
      </c>
      <c r="AA313" s="33">
        <v>0</v>
      </c>
      <c r="AB313" s="32">
        <f t="shared" si="56"/>
        <v>643288.71200000006</v>
      </c>
      <c r="AC313" s="34"/>
      <c r="AD313" s="33"/>
      <c r="AE313" s="32"/>
      <c r="AF313" s="34"/>
      <c r="AG313" s="33"/>
      <c r="AH313" s="32"/>
      <c r="AI313" s="147">
        <f t="shared" si="57"/>
        <v>448709.74</v>
      </c>
      <c r="AJ313" s="30">
        <f t="shared" si="58"/>
        <v>452.78</v>
      </c>
      <c r="AK313" s="29">
        <f t="shared" si="60"/>
        <v>2144.19</v>
      </c>
      <c r="AL313" s="28">
        <f t="shared" si="52"/>
        <v>1676187.31</v>
      </c>
      <c r="AM313" s="27">
        <f t="shared" si="53"/>
        <v>7.200377940769551E-4</v>
      </c>
      <c r="AN313" s="79">
        <f t="shared" si="59"/>
        <v>7.2003779407695499E-4</v>
      </c>
    </row>
    <row r="314" spans="1:40" ht="15.75" customHeight="1" x14ac:dyDescent="0.25">
      <c r="A314" s="126">
        <v>1</v>
      </c>
      <c r="B314" s="77">
        <v>344</v>
      </c>
      <c r="C314" s="77">
        <v>13</v>
      </c>
      <c r="D314" s="78" t="s">
        <v>597</v>
      </c>
      <c r="E314" s="78" t="s">
        <v>400</v>
      </c>
      <c r="F314" s="124">
        <v>1468</v>
      </c>
      <c r="G314" s="34">
        <v>10</v>
      </c>
      <c r="H314" s="34">
        <v>768441.03</v>
      </c>
      <c r="I314" s="33">
        <v>132096.06400000001</v>
      </c>
      <c r="J314" s="28">
        <v>699979.46260000009</v>
      </c>
      <c r="K314" s="34">
        <v>914152.59</v>
      </c>
      <c r="L314" s="33">
        <v>150598.42800000001</v>
      </c>
      <c r="M314" s="28">
        <v>839909.57820000011</v>
      </c>
      <c r="N314" s="34">
        <v>756748.65</v>
      </c>
      <c r="O314" s="33">
        <v>68835.823900000003</v>
      </c>
      <c r="P314" s="28">
        <v>756704.10871000018</v>
      </c>
      <c r="Q314" s="34">
        <v>1060426.8700000001</v>
      </c>
      <c r="R314" s="33">
        <v>98936.910699999993</v>
      </c>
      <c r="S314" s="28">
        <f t="shared" si="54"/>
        <v>1057638.9552300002</v>
      </c>
      <c r="T314" s="34">
        <v>792295.96</v>
      </c>
      <c r="U314" s="33">
        <v>73368.505531999996</v>
      </c>
      <c r="V314" s="32">
        <f t="shared" si="55"/>
        <v>790820.1999148</v>
      </c>
      <c r="W314" s="34">
        <v>1407136.42</v>
      </c>
      <c r="X314" s="33">
        <v>127142.742857</v>
      </c>
      <c r="Y314" s="32">
        <f t="shared" si="51"/>
        <v>1407993.0448572999</v>
      </c>
      <c r="Z314" s="34">
        <v>1673658.26</v>
      </c>
      <c r="AA314" s="33">
        <v>152151.22070599999</v>
      </c>
      <c r="AB314" s="32">
        <f t="shared" si="56"/>
        <v>1673657.7432234001</v>
      </c>
      <c r="AC314" s="34"/>
      <c r="AD314" s="33"/>
      <c r="AE314" s="32"/>
      <c r="AF314" s="34"/>
      <c r="AG314" s="33"/>
      <c r="AH314" s="32"/>
      <c r="AI314" s="147">
        <f t="shared" si="57"/>
        <v>1137362.81</v>
      </c>
      <c r="AJ314" s="30">
        <f t="shared" si="58"/>
        <v>774.77</v>
      </c>
      <c r="AK314" s="29">
        <f t="shared" si="60"/>
        <v>2144.19</v>
      </c>
      <c r="AL314" s="28">
        <f t="shared" si="52"/>
        <v>2010308.56</v>
      </c>
      <c r="AM314" s="27">
        <f t="shared" si="53"/>
        <v>8.6356586302781409E-4</v>
      </c>
      <c r="AN314" s="79">
        <f t="shared" si="59"/>
        <v>8.6356586302781398E-4</v>
      </c>
    </row>
    <row r="315" spans="1:40" ht="15.75" customHeight="1" x14ac:dyDescent="0.25">
      <c r="A315" s="126">
        <v>1</v>
      </c>
      <c r="B315" s="77">
        <v>345</v>
      </c>
      <c r="C315" s="77">
        <v>13</v>
      </c>
      <c r="D315" s="78" t="s">
        <v>597</v>
      </c>
      <c r="E315" s="78" t="s">
        <v>401</v>
      </c>
      <c r="F315" s="124">
        <v>4469</v>
      </c>
      <c r="G315" s="34">
        <v>10</v>
      </c>
      <c r="H315" s="34">
        <v>2682244.4300000002</v>
      </c>
      <c r="I315" s="33">
        <v>0</v>
      </c>
      <c r="J315" s="28">
        <v>2950468.8730000006</v>
      </c>
      <c r="K315" s="34">
        <v>2933286.15</v>
      </c>
      <c r="L315" s="33">
        <v>0</v>
      </c>
      <c r="M315" s="28">
        <v>3226614.7650000001</v>
      </c>
      <c r="N315" s="34">
        <v>2736002.44</v>
      </c>
      <c r="O315" s="33">
        <v>0</v>
      </c>
      <c r="P315" s="28">
        <v>3009602.6840000004</v>
      </c>
      <c r="Q315" s="34">
        <v>3889250.02</v>
      </c>
      <c r="R315" s="33">
        <v>0</v>
      </c>
      <c r="S315" s="28">
        <f t="shared" si="54"/>
        <v>4278175.0220000008</v>
      </c>
      <c r="T315" s="34">
        <v>3404808.25</v>
      </c>
      <c r="U315" s="33">
        <v>0</v>
      </c>
      <c r="V315" s="32">
        <f t="shared" si="55"/>
        <v>3745289.0750000002</v>
      </c>
      <c r="W315" s="34">
        <v>5639303.4900000002</v>
      </c>
      <c r="X315" s="33">
        <v>0</v>
      </c>
      <c r="Y315" s="32">
        <f t="shared" si="51"/>
        <v>6203233.8390000006</v>
      </c>
      <c r="Z315" s="34">
        <v>6469784.4500000002</v>
      </c>
      <c r="AA315" s="33">
        <v>0</v>
      </c>
      <c r="AB315" s="32">
        <f t="shared" si="56"/>
        <v>7116762.8950000005</v>
      </c>
      <c r="AC315" s="34"/>
      <c r="AD315" s="33"/>
      <c r="AE315" s="32"/>
      <c r="AF315" s="34"/>
      <c r="AG315" s="33"/>
      <c r="AH315" s="32"/>
      <c r="AI315" s="147">
        <f t="shared" si="57"/>
        <v>4870612.7</v>
      </c>
      <c r="AJ315" s="30">
        <f t="shared" si="58"/>
        <v>1089.8699999999999</v>
      </c>
      <c r="AK315" s="29">
        <f t="shared" si="60"/>
        <v>2144.19</v>
      </c>
      <c r="AL315" s="28">
        <f t="shared" si="52"/>
        <v>4711756.080000001</v>
      </c>
      <c r="AM315" s="27">
        <f t="shared" si="53"/>
        <v>2.0240234691144879E-3</v>
      </c>
      <c r="AN315" s="79">
        <f t="shared" si="59"/>
        <v>2.0240234691144901E-3</v>
      </c>
    </row>
    <row r="316" spans="1:40" ht="15.75" customHeight="1" x14ac:dyDescent="0.25">
      <c r="A316" s="126">
        <v>1</v>
      </c>
      <c r="B316" s="77">
        <v>346</v>
      </c>
      <c r="C316" s="77">
        <v>14</v>
      </c>
      <c r="D316" s="78" t="s">
        <v>597</v>
      </c>
      <c r="E316" s="78" t="s">
        <v>402</v>
      </c>
      <c r="F316" s="124">
        <v>2084</v>
      </c>
      <c r="G316" s="34">
        <v>10</v>
      </c>
      <c r="H316" s="34">
        <v>699088.62</v>
      </c>
      <c r="I316" s="33">
        <v>53489.376199999999</v>
      </c>
      <c r="J316" s="28">
        <v>710159.16818000015</v>
      </c>
      <c r="K316" s="34">
        <v>661050.11</v>
      </c>
      <c r="L316" s="33">
        <v>48721.142599999999</v>
      </c>
      <c r="M316" s="28">
        <v>673561.86413999996</v>
      </c>
      <c r="N316" s="34">
        <v>711591.43</v>
      </c>
      <c r="O316" s="33">
        <v>20518.761299999998</v>
      </c>
      <c r="P316" s="28">
        <v>760179.93557000009</v>
      </c>
      <c r="Q316" s="34">
        <v>1195369.02</v>
      </c>
      <c r="R316" s="33">
        <v>34777.091</v>
      </c>
      <c r="S316" s="28">
        <f t="shared" si="54"/>
        <v>1276651.1219000001</v>
      </c>
      <c r="T316" s="34">
        <v>957032.5</v>
      </c>
      <c r="U316" s="33">
        <v>27959.548414000001</v>
      </c>
      <c r="V316" s="32">
        <f t="shared" si="55"/>
        <v>1021980.2467446001</v>
      </c>
      <c r="W316" s="34">
        <v>1000040.21</v>
      </c>
      <c r="X316" s="33">
        <v>29127.469443999998</v>
      </c>
      <c r="Y316" s="32">
        <f t="shared" si="51"/>
        <v>1068004.0146116</v>
      </c>
      <c r="Z316" s="34">
        <v>1014622.55</v>
      </c>
      <c r="AA316" s="33">
        <v>29552.196162</v>
      </c>
      <c r="AB316" s="32">
        <f t="shared" si="56"/>
        <v>1083577.3892218003</v>
      </c>
      <c r="AC316" s="34"/>
      <c r="AD316" s="33"/>
      <c r="AE316" s="32"/>
      <c r="AF316" s="34"/>
      <c r="AG316" s="33"/>
      <c r="AH316" s="32"/>
      <c r="AI316" s="147">
        <f t="shared" si="57"/>
        <v>1042078.54</v>
      </c>
      <c r="AJ316" s="30">
        <f t="shared" si="58"/>
        <v>500.04</v>
      </c>
      <c r="AK316" s="29">
        <f t="shared" si="60"/>
        <v>2144.19</v>
      </c>
      <c r="AL316" s="28">
        <f t="shared" si="52"/>
        <v>3426408.6</v>
      </c>
      <c r="AM316" s="27">
        <f t="shared" si="53"/>
        <v>1.4718782771063383E-3</v>
      </c>
      <c r="AN316" s="79">
        <f t="shared" si="59"/>
        <v>1.4718782771063401E-3</v>
      </c>
    </row>
    <row r="317" spans="1:40" ht="15.75" customHeight="1" x14ac:dyDescent="0.25">
      <c r="A317" s="126">
        <v>1</v>
      </c>
      <c r="B317" s="77">
        <v>347</v>
      </c>
      <c r="C317" s="77">
        <v>3</v>
      </c>
      <c r="D317" s="78" t="s">
        <v>598</v>
      </c>
      <c r="E317" s="78" t="s">
        <v>81</v>
      </c>
      <c r="F317" s="124">
        <v>11905</v>
      </c>
      <c r="G317" s="34">
        <v>12</v>
      </c>
      <c r="H317" s="34">
        <v>17587097.539999999</v>
      </c>
      <c r="I317" s="33">
        <v>985542.52410000004</v>
      </c>
      <c r="J317" s="28">
        <v>18593741.617807999</v>
      </c>
      <c r="K317" s="34">
        <v>17771453.789999999</v>
      </c>
      <c r="L317" s="33">
        <v>995873.43259999994</v>
      </c>
      <c r="M317" s="28">
        <v>18788650.000288002</v>
      </c>
      <c r="N317" s="34">
        <v>15096728.92</v>
      </c>
      <c r="O317" s="33">
        <v>845985.90489999996</v>
      </c>
      <c r="P317" s="28">
        <v>15960832.176912002</v>
      </c>
      <c r="Q317" s="34">
        <v>16124055.15</v>
      </c>
      <c r="R317" s="33">
        <v>907845.61490000004</v>
      </c>
      <c r="S317" s="28">
        <f t="shared" si="54"/>
        <v>17042154.679312002</v>
      </c>
      <c r="T317" s="34">
        <v>13985580.02</v>
      </c>
      <c r="U317" s="33">
        <v>790274.74881500006</v>
      </c>
      <c r="V317" s="32">
        <f t="shared" si="55"/>
        <v>14778741.903727202</v>
      </c>
      <c r="W317" s="34">
        <v>17466441.940000001</v>
      </c>
      <c r="X317" s="33">
        <v>988666.69678700005</v>
      </c>
      <c r="Y317" s="32">
        <f t="shared" si="51"/>
        <v>18455108.272398565</v>
      </c>
      <c r="Z317" s="34">
        <v>19535693.940000001</v>
      </c>
      <c r="AA317" s="33">
        <v>1105794.1823869999</v>
      </c>
      <c r="AB317" s="32">
        <f t="shared" si="56"/>
        <v>20641487.728526566</v>
      </c>
      <c r="AC317" s="34"/>
      <c r="AD317" s="33"/>
      <c r="AE317" s="32"/>
      <c r="AF317" s="34"/>
      <c r="AG317" s="33"/>
      <c r="AH317" s="32"/>
      <c r="AI317" s="147">
        <f t="shared" si="57"/>
        <v>17375664.949999999</v>
      </c>
      <c r="AJ317" s="30">
        <f t="shared" si="58"/>
        <v>1459.53</v>
      </c>
      <c r="AK317" s="29">
        <f>+$AL$601</f>
        <v>2628.54</v>
      </c>
      <c r="AL317" s="28">
        <f t="shared" si="52"/>
        <v>13917064.050000001</v>
      </c>
      <c r="AM317" s="27">
        <f t="shared" si="53"/>
        <v>5.9783366923292685E-3</v>
      </c>
      <c r="AN317" s="79">
        <f t="shared" si="59"/>
        <v>5.9783366923292702E-3</v>
      </c>
    </row>
    <row r="318" spans="1:40" ht="15.75" customHeight="1" x14ac:dyDescent="0.25">
      <c r="A318" s="126">
        <v>1</v>
      </c>
      <c r="B318" s="77">
        <v>348</v>
      </c>
      <c r="C318" s="77">
        <v>18</v>
      </c>
      <c r="D318" s="78" t="s">
        <v>598</v>
      </c>
      <c r="E318" s="78" t="s">
        <v>82</v>
      </c>
      <c r="F318" s="124">
        <v>16696</v>
      </c>
      <c r="G318" s="34">
        <v>12</v>
      </c>
      <c r="H318" s="34">
        <v>59441097.890000001</v>
      </c>
      <c r="I318" s="33">
        <v>0</v>
      </c>
      <c r="J318" s="28">
        <v>66574029.636800006</v>
      </c>
      <c r="K318" s="34">
        <v>63296110.350000001</v>
      </c>
      <c r="L318" s="33">
        <v>0</v>
      </c>
      <c r="M318" s="28">
        <v>70891643.592000008</v>
      </c>
      <c r="N318" s="34">
        <v>55953682.409999996</v>
      </c>
      <c r="O318" s="33">
        <v>0</v>
      </c>
      <c r="P318" s="28">
        <v>62668124.299199998</v>
      </c>
      <c r="Q318" s="34">
        <v>61020866.420000002</v>
      </c>
      <c r="R318" s="33">
        <v>0</v>
      </c>
      <c r="S318" s="28">
        <f t="shared" si="54"/>
        <v>68343370.390400007</v>
      </c>
      <c r="T318" s="34">
        <v>64637710.479999997</v>
      </c>
      <c r="U318" s="33">
        <v>0</v>
      </c>
      <c r="V318" s="32">
        <f t="shared" si="55"/>
        <v>72394235.737599999</v>
      </c>
      <c r="W318" s="34">
        <v>68214702.180000007</v>
      </c>
      <c r="X318" s="33">
        <v>0</v>
      </c>
      <c r="Y318" s="32">
        <f t="shared" si="51"/>
        <v>76400466.44160001</v>
      </c>
      <c r="Z318" s="34">
        <v>77727807.310000002</v>
      </c>
      <c r="AA318" s="33">
        <v>0</v>
      </c>
      <c r="AB318" s="32">
        <f t="shared" si="56"/>
        <v>87055144.18720001</v>
      </c>
      <c r="AC318" s="34"/>
      <c r="AD318" s="33"/>
      <c r="AE318" s="32"/>
      <c r="AF318" s="34"/>
      <c r="AG318" s="33"/>
      <c r="AH318" s="32"/>
      <c r="AI318" s="147">
        <f t="shared" si="57"/>
        <v>73372268.209999993</v>
      </c>
      <c r="AJ318" s="30">
        <f t="shared" si="58"/>
        <v>4394.6000000000004</v>
      </c>
      <c r="AK318" s="29">
        <f>+$AL$601</f>
        <v>2628.54</v>
      </c>
      <c r="AL318" s="28">
        <f t="shared" si="52"/>
        <v>0</v>
      </c>
      <c r="AM318" s="27">
        <f t="shared" si="53"/>
        <v>0</v>
      </c>
      <c r="AN318" s="79">
        <f t="shared" si="59"/>
        <v>0</v>
      </c>
    </row>
    <row r="319" spans="1:40" ht="15.75" customHeight="1" x14ac:dyDescent="0.25">
      <c r="A319" s="126">
        <v>1</v>
      </c>
      <c r="B319" s="77">
        <v>349</v>
      </c>
      <c r="C319" s="77">
        <v>13</v>
      </c>
      <c r="D319" s="78" t="s">
        <v>597</v>
      </c>
      <c r="E319" s="78" t="s">
        <v>403</v>
      </c>
      <c r="F319" s="124">
        <v>3607</v>
      </c>
      <c r="G319" s="34">
        <v>10</v>
      </c>
      <c r="H319" s="34">
        <v>2415657.79</v>
      </c>
      <c r="I319" s="33">
        <v>0</v>
      </c>
      <c r="J319" s="28">
        <v>2657223.5690000001</v>
      </c>
      <c r="K319" s="34">
        <v>2228235.9900000002</v>
      </c>
      <c r="L319" s="33">
        <v>0</v>
      </c>
      <c r="M319" s="28">
        <v>2451059.5890000006</v>
      </c>
      <c r="N319" s="34">
        <v>2370889.77</v>
      </c>
      <c r="O319" s="33">
        <v>0</v>
      </c>
      <c r="P319" s="28">
        <v>2607978.7470000004</v>
      </c>
      <c r="Q319" s="34">
        <v>4073386.8</v>
      </c>
      <c r="R319" s="33">
        <v>0</v>
      </c>
      <c r="S319" s="28">
        <f t="shared" si="54"/>
        <v>4480725.4800000004</v>
      </c>
      <c r="T319" s="34">
        <v>3257388.05</v>
      </c>
      <c r="U319" s="33">
        <v>0</v>
      </c>
      <c r="V319" s="32">
        <f t="shared" si="55"/>
        <v>3583126.855</v>
      </c>
      <c r="W319" s="34">
        <v>5102109.0599999996</v>
      </c>
      <c r="X319" s="33">
        <v>0</v>
      </c>
      <c r="Y319" s="32">
        <f t="shared" si="51"/>
        <v>5612319.966</v>
      </c>
      <c r="Z319" s="34">
        <v>5446252.0199999996</v>
      </c>
      <c r="AA319" s="33">
        <v>0</v>
      </c>
      <c r="AB319" s="32">
        <f t="shared" si="56"/>
        <v>5990877.2220000001</v>
      </c>
      <c r="AC319" s="34"/>
      <c r="AD319" s="33"/>
      <c r="AE319" s="32"/>
      <c r="AF319" s="34"/>
      <c r="AG319" s="33"/>
      <c r="AH319" s="32"/>
      <c r="AI319" s="147">
        <f t="shared" si="57"/>
        <v>4455005.6500000004</v>
      </c>
      <c r="AJ319" s="30">
        <f t="shared" si="58"/>
        <v>1235.0999999999999</v>
      </c>
      <c r="AK319" s="29">
        <f>+$AL$600</f>
        <v>2144.19</v>
      </c>
      <c r="AL319" s="28">
        <f t="shared" si="52"/>
        <v>3279087.6300000004</v>
      </c>
      <c r="AM319" s="27">
        <f t="shared" si="53"/>
        <v>1.4085937828095304E-3</v>
      </c>
      <c r="AN319" s="79">
        <f t="shared" si="59"/>
        <v>1.40859378280953E-3</v>
      </c>
    </row>
    <row r="320" spans="1:40" ht="15.75" customHeight="1" x14ac:dyDescent="0.25">
      <c r="A320" s="126">
        <v>1</v>
      </c>
      <c r="B320" s="77">
        <v>350</v>
      </c>
      <c r="C320" s="77">
        <v>17</v>
      </c>
      <c r="D320" s="78" t="s">
        <v>597</v>
      </c>
      <c r="E320" s="78" t="s">
        <v>404</v>
      </c>
      <c r="F320" s="124">
        <v>1559</v>
      </c>
      <c r="G320" s="34">
        <v>10</v>
      </c>
      <c r="H320" s="34">
        <v>2841297.24</v>
      </c>
      <c r="I320" s="33">
        <v>0</v>
      </c>
      <c r="J320" s="28">
        <v>3125426.9640000006</v>
      </c>
      <c r="K320" s="34">
        <v>3346736.99</v>
      </c>
      <c r="L320" s="33">
        <v>0</v>
      </c>
      <c r="M320" s="28">
        <v>3681410.6890000007</v>
      </c>
      <c r="N320" s="34">
        <v>2846972.65</v>
      </c>
      <c r="O320" s="33">
        <v>0</v>
      </c>
      <c r="P320" s="28">
        <v>3131669.915</v>
      </c>
      <c r="Q320" s="34">
        <v>3275202.51</v>
      </c>
      <c r="R320" s="33">
        <v>0</v>
      </c>
      <c r="S320" s="28">
        <f t="shared" si="54"/>
        <v>3602722.7609999999</v>
      </c>
      <c r="T320" s="34">
        <v>2924342.31</v>
      </c>
      <c r="U320" s="33">
        <v>0</v>
      </c>
      <c r="V320" s="32">
        <f t="shared" si="55"/>
        <v>3216776.5410000002</v>
      </c>
      <c r="W320" s="34">
        <v>3262832.34</v>
      </c>
      <c r="X320" s="33">
        <v>0</v>
      </c>
      <c r="Y320" s="32">
        <f t="shared" si="51"/>
        <v>3589115.574</v>
      </c>
      <c r="Z320" s="34">
        <v>3645946.83</v>
      </c>
      <c r="AA320" s="33">
        <v>0</v>
      </c>
      <c r="AB320" s="32">
        <f t="shared" si="56"/>
        <v>4010541.5130000003</v>
      </c>
      <c r="AC320" s="34"/>
      <c r="AD320" s="33"/>
      <c r="AE320" s="32"/>
      <c r="AF320" s="34"/>
      <c r="AG320" s="33"/>
      <c r="AH320" s="32"/>
      <c r="AI320" s="147">
        <f t="shared" si="57"/>
        <v>3510165.26</v>
      </c>
      <c r="AJ320" s="30">
        <f t="shared" si="58"/>
        <v>2251.5500000000002</v>
      </c>
      <c r="AK320" s="29">
        <f>+$AL$600</f>
        <v>2144.19</v>
      </c>
      <c r="AL320" s="28">
        <f t="shared" si="52"/>
        <v>0</v>
      </c>
      <c r="AM320" s="27">
        <f t="shared" si="53"/>
        <v>0</v>
      </c>
      <c r="AN320" s="79">
        <f t="shared" si="59"/>
        <v>0</v>
      </c>
    </row>
    <row r="321" spans="1:40" ht="15.75" customHeight="1" x14ac:dyDescent="0.25">
      <c r="A321" s="126">
        <v>1</v>
      </c>
      <c r="B321" s="77">
        <v>351</v>
      </c>
      <c r="C321" s="77">
        <v>11</v>
      </c>
      <c r="D321" s="78" t="s">
        <v>598</v>
      </c>
      <c r="E321" s="78" t="s">
        <v>83</v>
      </c>
      <c r="F321" s="124">
        <v>26248</v>
      </c>
      <c r="G321" s="34">
        <v>12</v>
      </c>
      <c r="H321" s="34">
        <v>54045115.119999997</v>
      </c>
      <c r="I321" s="33">
        <v>4864048.4627999999</v>
      </c>
      <c r="J321" s="28">
        <v>55082794.656063996</v>
      </c>
      <c r="K321" s="34">
        <v>52618698.060000002</v>
      </c>
      <c r="L321" s="33">
        <v>4735671.2017000001</v>
      </c>
      <c r="M321" s="28">
        <v>53628990.081296004</v>
      </c>
      <c r="N321" s="34">
        <v>45007212.670000002</v>
      </c>
      <c r="O321" s="33">
        <v>4050648.6590999998</v>
      </c>
      <c r="P321" s="28">
        <v>45871351.692208014</v>
      </c>
      <c r="Q321" s="34">
        <v>48607430.310000002</v>
      </c>
      <c r="R321" s="33">
        <v>4404328.2822000002</v>
      </c>
      <c r="S321" s="28">
        <f t="shared" si="54"/>
        <v>49507474.271136008</v>
      </c>
      <c r="T321" s="34">
        <v>43293918.630000003</v>
      </c>
      <c r="U321" s="33">
        <v>3934008.8191979998</v>
      </c>
      <c r="V321" s="32">
        <f t="shared" si="55"/>
        <v>44083098.988098249</v>
      </c>
      <c r="W321" s="34">
        <v>50852516.520000003</v>
      </c>
      <c r="X321" s="33">
        <v>4622954.6049189996</v>
      </c>
      <c r="Y321" s="32">
        <f t="shared" si="51"/>
        <v>51777109.344890729</v>
      </c>
      <c r="Z321" s="34">
        <v>56744681.640000001</v>
      </c>
      <c r="AA321" s="33">
        <v>5158605.7717840001</v>
      </c>
      <c r="AB321" s="32">
        <f t="shared" si="56"/>
        <v>57776404.972401924</v>
      </c>
      <c r="AC321" s="34"/>
      <c r="AD321" s="33"/>
      <c r="AE321" s="32"/>
      <c r="AF321" s="34"/>
      <c r="AG321" s="33"/>
      <c r="AH321" s="32"/>
      <c r="AI321" s="147">
        <f t="shared" si="57"/>
        <v>49803087.850000001</v>
      </c>
      <c r="AJ321" s="30">
        <f t="shared" si="58"/>
        <v>1897.41</v>
      </c>
      <c r="AK321" s="29">
        <f>+$AL$601</f>
        <v>2628.54</v>
      </c>
      <c r="AL321" s="28">
        <f t="shared" si="52"/>
        <v>19190700.239999998</v>
      </c>
      <c r="AM321" s="27">
        <f t="shared" si="53"/>
        <v>8.2437263336647571E-3</v>
      </c>
      <c r="AN321" s="79">
        <f t="shared" si="59"/>
        <v>8.2437263336647606E-3</v>
      </c>
    </row>
    <row r="322" spans="1:40" ht="15.75" customHeight="1" x14ac:dyDescent="0.25">
      <c r="A322" s="126">
        <v>1</v>
      </c>
      <c r="B322" s="77">
        <v>352</v>
      </c>
      <c r="C322" s="77">
        <v>2</v>
      </c>
      <c r="D322" s="78" t="s">
        <v>598</v>
      </c>
      <c r="E322" s="78" t="s">
        <v>84</v>
      </c>
      <c r="F322" s="124">
        <v>6594</v>
      </c>
      <c r="G322" s="34">
        <v>12</v>
      </c>
      <c r="H322" s="34">
        <v>12537730</v>
      </c>
      <c r="I322" s="33">
        <v>1128395.5617</v>
      </c>
      <c r="J322" s="28">
        <v>12778454.570896002</v>
      </c>
      <c r="K322" s="34">
        <v>13072169.59</v>
      </c>
      <c r="L322" s="33">
        <v>1176495.0448</v>
      </c>
      <c r="M322" s="28">
        <v>13323155.490624001</v>
      </c>
      <c r="N322" s="34">
        <v>11414871.6</v>
      </c>
      <c r="O322" s="33">
        <v>1027338.9157</v>
      </c>
      <c r="P322" s="28">
        <v>11634036.606416</v>
      </c>
      <c r="Q322" s="34">
        <v>12268148.66</v>
      </c>
      <c r="R322" s="33">
        <v>1108168.8197999999</v>
      </c>
      <c r="S322" s="28">
        <f t="shared" si="54"/>
        <v>12499177.421024</v>
      </c>
      <c r="T322" s="34">
        <v>12085689.439999999</v>
      </c>
      <c r="U322" s="33">
        <v>1092012.785719</v>
      </c>
      <c r="V322" s="32">
        <f t="shared" si="55"/>
        <v>12312917.852794722</v>
      </c>
      <c r="W322" s="34">
        <v>15345312.27</v>
      </c>
      <c r="X322" s="33">
        <v>1395025.9852209999</v>
      </c>
      <c r="Y322" s="32">
        <f t="shared" si="51"/>
        <v>15624320.638952481</v>
      </c>
      <c r="Z322" s="34">
        <v>17284618.829999998</v>
      </c>
      <c r="AA322" s="33">
        <v>1571326.2071539999</v>
      </c>
      <c r="AB322" s="32">
        <f t="shared" si="56"/>
        <v>17598887.737587519</v>
      </c>
      <c r="AC322" s="34"/>
      <c r="AD322" s="33"/>
      <c r="AE322" s="32"/>
      <c r="AF322" s="34"/>
      <c r="AG322" s="33"/>
      <c r="AH322" s="32"/>
      <c r="AI322" s="147">
        <f t="shared" si="57"/>
        <v>13933868.050000001</v>
      </c>
      <c r="AJ322" s="30">
        <f t="shared" si="58"/>
        <v>2113.11</v>
      </c>
      <c r="AK322" s="29">
        <f>+$AL$601</f>
        <v>2628.54</v>
      </c>
      <c r="AL322" s="28">
        <f t="shared" si="52"/>
        <v>3398745.419999999</v>
      </c>
      <c r="AM322" s="27">
        <f t="shared" si="53"/>
        <v>1.4599950376941782E-3</v>
      </c>
      <c r="AN322" s="79">
        <f t="shared" si="59"/>
        <v>1.45999503769418E-3</v>
      </c>
    </row>
    <row r="323" spans="1:40" ht="15.75" customHeight="1" x14ac:dyDescent="0.25">
      <c r="A323" s="126">
        <v>1</v>
      </c>
      <c r="B323" s="77">
        <v>354</v>
      </c>
      <c r="C323" s="77">
        <v>13</v>
      </c>
      <c r="D323" s="78" t="s">
        <v>597</v>
      </c>
      <c r="E323" s="78" t="s">
        <v>406</v>
      </c>
      <c r="F323" s="124">
        <v>3805</v>
      </c>
      <c r="G323" s="34">
        <v>10</v>
      </c>
      <c r="H323" s="34">
        <v>7498553.1100000003</v>
      </c>
      <c r="I323" s="33">
        <v>0</v>
      </c>
      <c r="J323" s="28">
        <v>8248408.421000001</v>
      </c>
      <c r="K323" s="34">
        <v>7899536.1100000003</v>
      </c>
      <c r="L323" s="33">
        <v>0</v>
      </c>
      <c r="M323" s="28">
        <v>8689489.7210000008</v>
      </c>
      <c r="N323" s="34">
        <v>6453691.2400000002</v>
      </c>
      <c r="O323" s="33">
        <v>0</v>
      </c>
      <c r="P323" s="28">
        <v>7099060.364000001</v>
      </c>
      <c r="Q323" s="34">
        <v>7943760.9299999997</v>
      </c>
      <c r="R323" s="33">
        <v>0</v>
      </c>
      <c r="S323" s="28">
        <f t="shared" si="54"/>
        <v>8738137.023</v>
      </c>
      <c r="T323" s="34">
        <v>6995013.4199999999</v>
      </c>
      <c r="U323" s="33">
        <v>0</v>
      </c>
      <c r="V323" s="32">
        <f t="shared" si="55"/>
        <v>7694514.7620000001</v>
      </c>
      <c r="W323" s="34">
        <v>8412293.1999999993</v>
      </c>
      <c r="X323" s="33">
        <v>0</v>
      </c>
      <c r="Y323" s="32">
        <f t="shared" si="51"/>
        <v>9253522.5199999996</v>
      </c>
      <c r="Z323" s="34">
        <v>9938623</v>
      </c>
      <c r="AA323" s="33">
        <v>0</v>
      </c>
      <c r="AB323" s="32">
        <f t="shared" si="56"/>
        <v>10932485.300000001</v>
      </c>
      <c r="AC323" s="34"/>
      <c r="AD323" s="33"/>
      <c r="AE323" s="32"/>
      <c r="AF323" s="34"/>
      <c r="AG323" s="33"/>
      <c r="AH323" s="32"/>
      <c r="AI323" s="147">
        <f t="shared" si="57"/>
        <v>8743543.9900000002</v>
      </c>
      <c r="AJ323" s="30">
        <f t="shared" si="58"/>
        <v>2297.91</v>
      </c>
      <c r="AK323" s="29">
        <f>+$AL$600</f>
        <v>2144.19</v>
      </c>
      <c r="AL323" s="28">
        <f t="shared" si="52"/>
        <v>0</v>
      </c>
      <c r="AM323" s="27">
        <f t="shared" si="53"/>
        <v>0</v>
      </c>
      <c r="AN323" s="79">
        <f t="shared" si="59"/>
        <v>0</v>
      </c>
    </row>
    <row r="324" spans="1:40" ht="15.75" customHeight="1" x14ac:dyDescent="0.25">
      <c r="A324" s="126">
        <v>1</v>
      </c>
      <c r="B324" s="77">
        <v>355</v>
      </c>
      <c r="C324" s="77">
        <v>20</v>
      </c>
      <c r="D324" s="78" t="s">
        <v>598</v>
      </c>
      <c r="E324" s="78" t="s">
        <v>85</v>
      </c>
      <c r="F324" s="124">
        <v>7815</v>
      </c>
      <c r="G324" s="34">
        <v>12</v>
      </c>
      <c r="H324" s="34">
        <v>11351408.52</v>
      </c>
      <c r="I324" s="33">
        <v>0</v>
      </c>
      <c r="J324" s="28">
        <v>12713577.542400001</v>
      </c>
      <c r="K324" s="34">
        <v>12428206.109999999</v>
      </c>
      <c r="L324" s="33">
        <v>0</v>
      </c>
      <c r="M324" s="28">
        <v>13919590.8432</v>
      </c>
      <c r="N324" s="34">
        <v>10575648.380000001</v>
      </c>
      <c r="O324" s="33">
        <v>0</v>
      </c>
      <c r="P324" s="28">
        <v>11844726.185600001</v>
      </c>
      <c r="Q324" s="34">
        <v>12498548.789999999</v>
      </c>
      <c r="R324" s="33">
        <v>0</v>
      </c>
      <c r="S324" s="28">
        <f t="shared" si="54"/>
        <v>13998374.6448</v>
      </c>
      <c r="T324" s="34">
        <v>11910169.08</v>
      </c>
      <c r="U324" s="33">
        <v>0</v>
      </c>
      <c r="V324" s="32">
        <f t="shared" si="55"/>
        <v>13339389.369600002</v>
      </c>
      <c r="W324" s="34">
        <v>14585004.289999999</v>
      </c>
      <c r="X324" s="33">
        <v>0</v>
      </c>
      <c r="Y324" s="32">
        <f t="shared" si="51"/>
        <v>16335204.8048</v>
      </c>
      <c r="Z324" s="34">
        <v>17499670.850000001</v>
      </c>
      <c r="AA324" s="33">
        <v>0</v>
      </c>
      <c r="AB324" s="32">
        <f t="shared" si="56"/>
        <v>19599631.352000002</v>
      </c>
      <c r="AC324" s="34"/>
      <c r="AD324" s="33"/>
      <c r="AE324" s="32"/>
      <c r="AF324" s="34"/>
      <c r="AG324" s="33"/>
      <c r="AH324" s="32"/>
      <c r="AI324" s="147">
        <f t="shared" si="57"/>
        <v>15023465.27</v>
      </c>
      <c r="AJ324" s="30">
        <f t="shared" si="58"/>
        <v>1922.39</v>
      </c>
      <c r="AK324" s="29">
        <f>+$AL$601</f>
        <v>2628.54</v>
      </c>
      <c r="AL324" s="28">
        <f t="shared" si="52"/>
        <v>5518562.2499999991</v>
      </c>
      <c r="AM324" s="27">
        <f t="shared" si="53"/>
        <v>2.3706022383419411E-3</v>
      </c>
      <c r="AN324" s="79">
        <f t="shared" si="59"/>
        <v>2.3706022383419398E-3</v>
      </c>
    </row>
    <row r="325" spans="1:40" ht="15.75" customHeight="1" x14ac:dyDescent="0.25">
      <c r="A325" s="126">
        <v>1</v>
      </c>
      <c r="B325" s="77">
        <v>356</v>
      </c>
      <c r="C325" s="77">
        <v>1</v>
      </c>
      <c r="D325" s="78" t="s">
        <v>597</v>
      </c>
      <c r="E325" s="78" t="s">
        <v>407</v>
      </c>
      <c r="F325" s="124">
        <v>1448</v>
      </c>
      <c r="G325" s="34">
        <v>10</v>
      </c>
      <c r="H325" s="34">
        <v>1029453.1</v>
      </c>
      <c r="I325" s="33">
        <v>29684.305</v>
      </c>
      <c r="J325" s="28">
        <v>1099745.6745</v>
      </c>
      <c r="K325" s="34">
        <v>819331.31</v>
      </c>
      <c r="L325" s="33">
        <v>23625.4653</v>
      </c>
      <c r="M325" s="28">
        <v>875276.42917000013</v>
      </c>
      <c r="N325" s="34">
        <v>563290.71</v>
      </c>
      <c r="O325" s="33">
        <v>26555.066699999999</v>
      </c>
      <c r="P325" s="28">
        <v>590409.20763000008</v>
      </c>
      <c r="Q325" s="34">
        <v>844781.02</v>
      </c>
      <c r="R325" s="33">
        <v>40225.385699999999</v>
      </c>
      <c r="S325" s="28">
        <f t="shared" si="54"/>
        <v>885011.19773000013</v>
      </c>
      <c r="T325" s="34">
        <v>688462.37</v>
      </c>
      <c r="U325" s="33">
        <v>32884.063682</v>
      </c>
      <c r="V325" s="32">
        <f t="shared" si="55"/>
        <v>721136.13694979995</v>
      </c>
      <c r="W325" s="34">
        <v>1133070.8799999999</v>
      </c>
      <c r="X325" s="33">
        <v>53955.934505999998</v>
      </c>
      <c r="Y325" s="32">
        <f t="shared" si="51"/>
        <v>1187026.4400434</v>
      </c>
      <c r="Z325" s="34">
        <v>1273112.31</v>
      </c>
      <c r="AA325" s="33">
        <v>60624.572452</v>
      </c>
      <c r="AB325" s="32">
        <f t="shared" si="56"/>
        <v>1333736.5113028002</v>
      </c>
      <c r="AC325" s="34"/>
      <c r="AD325" s="33"/>
      <c r="AE325" s="32"/>
      <c r="AF325" s="34"/>
      <c r="AG325" s="33"/>
      <c r="AH325" s="32"/>
      <c r="AI325" s="147">
        <f t="shared" si="57"/>
        <v>943463.9</v>
      </c>
      <c r="AJ325" s="30">
        <f t="shared" si="58"/>
        <v>651.55999999999995</v>
      </c>
      <c r="AK325" s="29">
        <f>+$AL$600</f>
        <v>2144.19</v>
      </c>
      <c r="AL325" s="28">
        <f t="shared" si="52"/>
        <v>2161328.2400000002</v>
      </c>
      <c r="AM325" s="27">
        <f t="shared" si="53"/>
        <v>9.2843920779105994E-4</v>
      </c>
      <c r="AN325" s="79">
        <f t="shared" si="59"/>
        <v>9.2843920779106005E-4</v>
      </c>
    </row>
    <row r="326" spans="1:40" ht="15.75" customHeight="1" x14ac:dyDescent="0.25">
      <c r="A326" s="126">
        <v>1</v>
      </c>
      <c r="B326" s="77">
        <v>357</v>
      </c>
      <c r="C326" s="77">
        <v>15</v>
      </c>
      <c r="D326" s="78" t="s">
        <v>597</v>
      </c>
      <c r="E326" s="78" t="s">
        <v>411</v>
      </c>
      <c r="F326" s="124">
        <v>2828</v>
      </c>
      <c r="G326" s="34">
        <v>10</v>
      </c>
      <c r="H326" s="34">
        <v>6036866.6100000003</v>
      </c>
      <c r="I326" s="33">
        <v>543318.89249999996</v>
      </c>
      <c r="J326" s="28">
        <v>6042902.4892500006</v>
      </c>
      <c r="K326" s="34">
        <v>7367647.4900000002</v>
      </c>
      <c r="L326" s="33">
        <v>663089.20209999999</v>
      </c>
      <c r="M326" s="28">
        <v>7375014.1166900005</v>
      </c>
      <c r="N326" s="34">
        <v>5892904.7800000003</v>
      </c>
      <c r="O326" s="33">
        <v>530361.54249999998</v>
      </c>
      <c r="P326" s="28">
        <v>5898797.5612500012</v>
      </c>
      <c r="Q326" s="34">
        <v>6562899.9000000004</v>
      </c>
      <c r="R326" s="33">
        <v>600900.90769999998</v>
      </c>
      <c r="S326" s="28">
        <f t="shared" si="54"/>
        <v>6558198.8915300006</v>
      </c>
      <c r="T326" s="34">
        <v>5627676.1799999997</v>
      </c>
      <c r="U326" s="33">
        <v>518947.319624</v>
      </c>
      <c r="V326" s="32">
        <f t="shared" si="55"/>
        <v>5619601.7464135997</v>
      </c>
      <c r="W326" s="34">
        <v>6454761.6600000001</v>
      </c>
      <c r="X326" s="33">
        <v>586796.89606000006</v>
      </c>
      <c r="Y326" s="32">
        <f t="shared" si="51"/>
        <v>6454761.2403340004</v>
      </c>
      <c r="Z326" s="34">
        <v>6669767.4800000004</v>
      </c>
      <c r="AA326" s="33">
        <v>606342.86365700001</v>
      </c>
      <c r="AB326" s="32">
        <f t="shared" si="56"/>
        <v>6669767.0779773016</v>
      </c>
      <c r="AC326" s="34"/>
      <c r="AD326" s="33"/>
      <c r="AE326" s="32"/>
      <c r="AF326" s="34"/>
      <c r="AG326" s="33"/>
      <c r="AH326" s="32"/>
      <c r="AI326" s="147">
        <f t="shared" si="57"/>
        <v>6240225.2999999998</v>
      </c>
      <c r="AJ326" s="30">
        <f t="shared" si="58"/>
        <v>2206.59</v>
      </c>
      <c r="AK326" s="29">
        <f>+$AL$600</f>
        <v>2144.19</v>
      </c>
      <c r="AL326" s="28">
        <f t="shared" si="52"/>
        <v>0</v>
      </c>
      <c r="AM326" s="27">
        <f t="shared" si="53"/>
        <v>0</v>
      </c>
      <c r="AN326" s="79">
        <f t="shared" si="59"/>
        <v>0</v>
      </c>
    </row>
    <row r="327" spans="1:40" ht="15.75" customHeight="1" x14ac:dyDescent="0.25">
      <c r="A327" s="126">
        <v>1</v>
      </c>
      <c r="B327" s="77">
        <v>358</v>
      </c>
      <c r="C327" s="77">
        <v>17</v>
      </c>
      <c r="D327" s="78" t="s">
        <v>597</v>
      </c>
      <c r="E327" s="78" t="s">
        <v>416</v>
      </c>
      <c r="F327" s="124">
        <v>2171</v>
      </c>
      <c r="G327" s="34">
        <v>10</v>
      </c>
      <c r="H327" s="34">
        <v>2601787.9900000002</v>
      </c>
      <c r="I327" s="33">
        <v>122656.46090000001</v>
      </c>
      <c r="J327" s="28">
        <v>2727044.6820100006</v>
      </c>
      <c r="K327" s="34">
        <v>3434067.16</v>
      </c>
      <c r="L327" s="33">
        <v>161892.59270000001</v>
      </c>
      <c r="M327" s="28">
        <v>3599392.0240300004</v>
      </c>
      <c r="N327" s="34">
        <v>2550950.81</v>
      </c>
      <c r="O327" s="33">
        <v>120259.4497</v>
      </c>
      <c r="P327" s="28">
        <v>2673760.49633</v>
      </c>
      <c r="Q327" s="34">
        <v>3472382.71</v>
      </c>
      <c r="R327" s="33">
        <v>164899.89129999999</v>
      </c>
      <c r="S327" s="28">
        <f t="shared" si="54"/>
        <v>3638231.1005700007</v>
      </c>
      <c r="T327" s="34">
        <v>3186555.09</v>
      </c>
      <c r="U327" s="33">
        <v>151829.75509300001</v>
      </c>
      <c r="V327" s="32">
        <f t="shared" si="55"/>
        <v>3338197.8683977001</v>
      </c>
      <c r="W327" s="34">
        <v>3600810.8</v>
      </c>
      <c r="X327" s="33">
        <v>171467.15007100001</v>
      </c>
      <c r="Y327" s="32">
        <f t="shared" si="51"/>
        <v>3772278.0149218999</v>
      </c>
      <c r="Z327" s="34">
        <v>3351154.53</v>
      </c>
      <c r="AA327" s="33">
        <v>159578.76657499999</v>
      </c>
      <c r="AB327" s="32">
        <f t="shared" si="56"/>
        <v>3510733.3397675003</v>
      </c>
      <c r="AC327" s="34"/>
      <c r="AD327" s="33"/>
      <c r="AE327" s="32"/>
      <c r="AF327" s="34"/>
      <c r="AG327" s="33"/>
      <c r="AH327" s="32"/>
      <c r="AI327" s="147">
        <f t="shared" si="57"/>
        <v>3386640.16</v>
      </c>
      <c r="AJ327" s="30">
        <f t="shared" si="58"/>
        <v>1559.94</v>
      </c>
      <c r="AK327" s="29">
        <f>+$AL$600</f>
        <v>2144.19</v>
      </c>
      <c r="AL327" s="28">
        <f t="shared" si="52"/>
        <v>1268406.75</v>
      </c>
      <c r="AM327" s="27">
        <f t="shared" si="53"/>
        <v>5.4486798272104797E-4</v>
      </c>
      <c r="AN327" s="79">
        <f t="shared" si="59"/>
        <v>5.4486798272104797E-4</v>
      </c>
    </row>
    <row r="328" spans="1:40" ht="15.75" customHeight="1" x14ac:dyDescent="0.25">
      <c r="A328" s="126">
        <v>1</v>
      </c>
      <c r="B328" s="77">
        <v>359</v>
      </c>
      <c r="C328" s="77">
        <v>18</v>
      </c>
      <c r="D328" s="78" t="s">
        <v>598</v>
      </c>
      <c r="E328" s="78" t="s">
        <v>86</v>
      </c>
      <c r="F328" s="124">
        <v>57460</v>
      </c>
      <c r="G328" s="34">
        <v>15</v>
      </c>
      <c r="H328" s="34">
        <v>198473136.75999999</v>
      </c>
      <c r="I328" s="33">
        <v>13708512.7763</v>
      </c>
      <c r="J328" s="28">
        <v>212479317.58125496</v>
      </c>
      <c r="K328" s="34">
        <v>202436064.50999999</v>
      </c>
      <c r="L328" s="33">
        <v>13982231.649</v>
      </c>
      <c r="M328" s="28">
        <v>216721907.79014999</v>
      </c>
      <c r="N328" s="34">
        <v>186123359.86000001</v>
      </c>
      <c r="O328" s="33">
        <v>19742360.581599999</v>
      </c>
      <c r="P328" s="28">
        <v>191338149.17016</v>
      </c>
      <c r="Q328" s="34">
        <v>193473000.88999999</v>
      </c>
      <c r="R328" s="33">
        <v>20605651.276799999</v>
      </c>
      <c r="S328" s="28">
        <f t="shared" si="54"/>
        <v>198797452.05517995</v>
      </c>
      <c r="T328" s="34">
        <v>179234912.11000001</v>
      </c>
      <c r="U328" s="33">
        <v>19114304.313122999</v>
      </c>
      <c r="V328" s="32">
        <f t="shared" si="55"/>
        <v>184138698.96640858</v>
      </c>
      <c r="W328" s="34">
        <v>207444674.69999999</v>
      </c>
      <c r="X328" s="33">
        <v>22226268.842174001</v>
      </c>
      <c r="Y328" s="32">
        <f t="shared" si="51"/>
        <v>213001166.73649988</v>
      </c>
      <c r="Z328" s="34">
        <v>209354681.25</v>
      </c>
      <c r="AA328" s="33">
        <v>22430912.872765001</v>
      </c>
      <c r="AB328" s="32">
        <f t="shared" si="56"/>
        <v>214962333.63382024</v>
      </c>
      <c r="AC328" s="34"/>
      <c r="AD328" s="33"/>
      <c r="AE328" s="32"/>
      <c r="AF328" s="34"/>
      <c r="AG328" s="33"/>
      <c r="AH328" s="32"/>
      <c r="AI328" s="147">
        <f t="shared" si="57"/>
        <v>200447560.11000001</v>
      </c>
      <c r="AJ328" s="30">
        <f t="shared" si="58"/>
        <v>3488.47</v>
      </c>
      <c r="AK328" s="29">
        <f>+$AL$601</f>
        <v>2628.54</v>
      </c>
      <c r="AL328" s="28">
        <f t="shared" si="52"/>
        <v>0</v>
      </c>
      <c r="AM328" s="27">
        <f t="shared" si="53"/>
        <v>0</v>
      </c>
      <c r="AN328" s="79">
        <f t="shared" si="59"/>
        <v>0</v>
      </c>
    </row>
    <row r="329" spans="1:40" ht="15.75" customHeight="1" x14ac:dyDescent="0.25">
      <c r="A329" s="126">
        <v>1</v>
      </c>
      <c r="B329" s="77">
        <v>360</v>
      </c>
      <c r="C329" s="77">
        <v>8</v>
      </c>
      <c r="D329" s="78" t="s">
        <v>597</v>
      </c>
      <c r="E329" s="78" t="s">
        <v>417</v>
      </c>
      <c r="F329" s="124">
        <v>1973</v>
      </c>
      <c r="G329" s="34">
        <v>10</v>
      </c>
      <c r="H329" s="34">
        <v>6337220.3600000003</v>
      </c>
      <c r="I329" s="33">
        <v>0</v>
      </c>
      <c r="J329" s="28">
        <v>6970942.3960000006</v>
      </c>
      <c r="K329" s="34">
        <v>6563296.6100000003</v>
      </c>
      <c r="L329" s="33">
        <v>0</v>
      </c>
      <c r="M329" s="28">
        <v>7219626.2710000006</v>
      </c>
      <c r="N329" s="34">
        <v>5687513.3600000003</v>
      </c>
      <c r="O329" s="33">
        <v>0</v>
      </c>
      <c r="P329" s="28">
        <v>6256264.6960000005</v>
      </c>
      <c r="Q329" s="34">
        <v>6583187.5899999999</v>
      </c>
      <c r="R329" s="33">
        <v>0</v>
      </c>
      <c r="S329" s="28">
        <f t="shared" si="54"/>
        <v>7241506.3490000004</v>
      </c>
      <c r="T329" s="34">
        <v>6531454.4400000004</v>
      </c>
      <c r="U329" s="33">
        <v>0</v>
      </c>
      <c r="V329" s="32">
        <f t="shared" si="55"/>
        <v>7184599.8840000015</v>
      </c>
      <c r="W329" s="34">
        <v>7366730.9100000001</v>
      </c>
      <c r="X329" s="33">
        <v>0</v>
      </c>
      <c r="Y329" s="32">
        <f t="shared" si="51"/>
        <v>8103404.0010000011</v>
      </c>
      <c r="Z329" s="34">
        <v>8336133.25</v>
      </c>
      <c r="AA329" s="33">
        <v>0</v>
      </c>
      <c r="AB329" s="32">
        <f t="shared" si="56"/>
        <v>9169746.5750000011</v>
      </c>
      <c r="AC329" s="34"/>
      <c r="AD329" s="33"/>
      <c r="AE329" s="32"/>
      <c r="AF329" s="34"/>
      <c r="AG329" s="33"/>
      <c r="AH329" s="32"/>
      <c r="AI329" s="147">
        <f t="shared" si="57"/>
        <v>7591104.2999999998</v>
      </c>
      <c r="AJ329" s="30">
        <f t="shared" si="58"/>
        <v>3847.49</v>
      </c>
      <c r="AK329" s="29">
        <f>+$AL$600</f>
        <v>2144.19</v>
      </c>
      <c r="AL329" s="28">
        <f t="shared" si="52"/>
        <v>0</v>
      </c>
      <c r="AM329" s="27">
        <f t="shared" si="53"/>
        <v>0</v>
      </c>
      <c r="AN329" s="79">
        <f t="shared" si="59"/>
        <v>0</v>
      </c>
    </row>
    <row r="330" spans="1:40" ht="15.75" customHeight="1" x14ac:dyDescent="0.25">
      <c r="A330" s="126">
        <v>1</v>
      </c>
      <c r="B330" s="77">
        <v>361</v>
      </c>
      <c r="C330" s="77">
        <v>14</v>
      </c>
      <c r="D330" s="78" t="s">
        <v>597</v>
      </c>
      <c r="E330" s="78" t="s">
        <v>418</v>
      </c>
      <c r="F330" s="124">
        <v>1803</v>
      </c>
      <c r="G330" s="34">
        <v>10</v>
      </c>
      <c r="H330" s="34">
        <v>952053.78</v>
      </c>
      <c r="I330" s="33">
        <v>0</v>
      </c>
      <c r="J330" s="28">
        <v>1047259.1580000002</v>
      </c>
      <c r="K330" s="34">
        <v>1024841.99</v>
      </c>
      <c r="L330" s="33">
        <v>0</v>
      </c>
      <c r="M330" s="28">
        <v>1127326.189</v>
      </c>
      <c r="N330" s="34">
        <v>730997.81</v>
      </c>
      <c r="O330" s="33">
        <v>0</v>
      </c>
      <c r="P330" s="28">
        <v>804097.59100000013</v>
      </c>
      <c r="Q330" s="34">
        <v>1129566.6200000001</v>
      </c>
      <c r="R330" s="33">
        <v>0</v>
      </c>
      <c r="S330" s="28">
        <f t="shared" si="54"/>
        <v>1242523.2820000001</v>
      </c>
      <c r="T330" s="34">
        <v>982484.78</v>
      </c>
      <c r="U330" s="33">
        <v>0</v>
      </c>
      <c r="V330" s="32">
        <f t="shared" si="55"/>
        <v>1080733.2580000001</v>
      </c>
      <c r="W330" s="34">
        <v>1521784.64</v>
      </c>
      <c r="X330" s="33">
        <v>0</v>
      </c>
      <c r="Y330" s="32">
        <f t="shared" si="51"/>
        <v>1673963.1040000001</v>
      </c>
      <c r="Z330" s="34">
        <v>1688122.45</v>
      </c>
      <c r="AA330" s="33">
        <v>0</v>
      </c>
      <c r="AB330" s="32">
        <f t="shared" si="56"/>
        <v>1856934.6950000001</v>
      </c>
      <c r="AC330" s="34"/>
      <c r="AD330" s="33"/>
      <c r="AE330" s="32"/>
      <c r="AF330" s="34"/>
      <c r="AG330" s="33"/>
      <c r="AH330" s="32"/>
      <c r="AI330" s="147">
        <f t="shared" si="57"/>
        <v>1331650.3899999999</v>
      </c>
      <c r="AJ330" s="30">
        <f t="shared" si="58"/>
        <v>738.57</v>
      </c>
      <c r="AK330" s="29">
        <f>+$AL$600</f>
        <v>2144.19</v>
      </c>
      <c r="AL330" s="28">
        <f t="shared" si="52"/>
        <v>2534332.86</v>
      </c>
      <c r="AM330" s="27">
        <f t="shared" si="53"/>
        <v>1.0886703598604027E-3</v>
      </c>
      <c r="AN330" s="79">
        <f t="shared" si="59"/>
        <v>1.0886703598604001E-3</v>
      </c>
    </row>
    <row r="331" spans="1:40" ht="15.75" customHeight="1" x14ac:dyDescent="0.25">
      <c r="A331" s="126">
        <v>1</v>
      </c>
      <c r="B331" s="77">
        <v>362</v>
      </c>
      <c r="C331" s="77">
        <v>1</v>
      </c>
      <c r="D331" s="78" t="s">
        <v>597</v>
      </c>
      <c r="E331" s="78" t="s">
        <v>419</v>
      </c>
      <c r="F331" s="124">
        <v>2700</v>
      </c>
      <c r="G331" s="34">
        <v>10</v>
      </c>
      <c r="H331" s="34">
        <v>7974090.6500000004</v>
      </c>
      <c r="I331" s="33">
        <v>717669.17420000001</v>
      </c>
      <c r="J331" s="28">
        <v>7982063.6233800007</v>
      </c>
      <c r="K331" s="34">
        <v>8610100.7200000007</v>
      </c>
      <c r="L331" s="33">
        <v>774910.02729999996</v>
      </c>
      <c r="M331" s="28">
        <v>8618709.7619700003</v>
      </c>
      <c r="N331" s="34">
        <v>7358072.1299999999</v>
      </c>
      <c r="O331" s="33">
        <v>662226.49210000003</v>
      </c>
      <c r="P331" s="28">
        <v>7365430.2016900005</v>
      </c>
      <c r="Q331" s="34">
        <v>8445236.5500000007</v>
      </c>
      <c r="R331" s="33">
        <v>761194.55449999997</v>
      </c>
      <c r="S331" s="28">
        <f t="shared" si="54"/>
        <v>8452446.1950500011</v>
      </c>
      <c r="T331" s="34">
        <v>7709286.9000000004</v>
      </c>
      <c r="U331" s="33">
        <v>695162.120551</v>
      </c>
      <c r="V331" s="32">
        <f t="shared" si="55"/>
        <v>7715537.2573939003</v>
      </c>
      <c r="W331" s="34">
        <v>7702491.4800000004</v>
      </c>
      <c r="X331" s="33">
        <v>700226.846915</v>
      </c>
      <c r="Y331" s="32">
        <f t="shared" ref="Y331:Y394" si="61">+(W331-X331)*(1+G331/100)</f>
        <v>7702491.0963935014</v>
      </c>
      <c r="Z331" s="34">
        <v>8904662.4399999995</v>
      </c>
      <c r="AA331" s="33">
        <v>809515.09476999997</v>
      </c>
      <c r="AB331" s="32">
        <f t="shared" si="56"/>
        <v>8904662.0797530003</v>
      </c>
      <c r="AC331" s="34"/>
      <c r="AD331" s="33"/>
      <c r="AE331" s="32"/>
      <c r="AF331" s="34"/>
      <c r="AG331" s="33"/>
      <c r="AH331" s="32"/>
      <c r="AI331" s="147">
        <f t="shared" si="57"/>
        <v>8028113.3700000001</v>
      </c>
      <c r="AJ331" s="30">
        <f t="shared" si="58"/>
        <v>2973.38</v>
      </c>
      <c r="AK331" s="29">
        <f>+$AL$600</f>
        <v>2144.19</v>
      </c>
      <c r="AL331" s="28">
        <f t="shared" ref="AL331:AL394" si="62">IF((AK331-AJ331)&lt;0,0,(AK331-AJ331)*F331)</f>
        <v>0</v>
      </c>
      <c r="AM331" s="27">
        <f t="shared" ref="AM331:AM394" si="63">+AL331/$AL$7</f>
        <v>0</v>
      </c>
      <c r="AN331" s="79">
        <f t="shared" si="59"/>
        <v>0</v>
      </c>
    </row>
    <row r="332" spans="1:40" ht="15.75" customHeight="1" x14ac:dyDescent="0.25">
      <c r="A332" s="126">
        <v>1</v>
      </c>
      <c r="B332" s="77">
        <v>363</v>
      </c>
      <c r="C332" s="77">
        <v>8</v>
      </c>
      <c r="D332" s="78" t="s">
        <v>598</v>
      </c>
      <c r="E332" s="78" t="s">
        <v>87</v>
      </c>
      <c r="F332" s="124">
        <v>8065</v>
      </c>
      <c r="G332" s="34">
        <v>12</v>
      </c>
      <c r="H332" s="34">
        <v>18830248.059999999</v>
      </c>
      <c r="I332" s="33">
        <v>0</v>
      </c>
      <c r="J332" s="28">
        <v>21089877.827199999</v>
      </c>
      <c r="K332" s="34">
        <v>18831440.399999999</v>
      </c>
      <c r="L332" s="33">
        <v>0</v>
      </c>
      <c r="M332" s="28">
        <v>21091213.248</v>
      </c>
      <c r="N332" s="34">
        <v>17088621.829999998</v>
      </c>
      <c r="O332" s="33">
        <v>0</v>
      </c>
      <c r="P332" s="28">
        <v>19139256.4496</v>
      </c>
      <c r="Q332" s="34">
        <v>17336354.420000002</v>
      </c>
      <c r="R332" s="33">
        <v>0</v>
      </c>
      <c r="S332" s="28">
        <f t="shared" ref="S332:S395" si="64">+(Q332-R332)*(1+G332/100)</f>
        <v>19416716.950400002</v>
      </c>
      <c r="T332" s="34">
        <v>18088558.940000001</v>
      </c>
      <c r="U332" s="33">
        <v>0</v>
      </c>
      <c r="V332" s="32">
        <f t="shared" ref="V332:V395" si="65">+(T332-U332)*(1+G332/100)</f>
        <v>20259186.012800004</v>
      </c>
      <c r="W332" s="34">
        <v>18875517.57</v>
      </c>
      <c r="X332" s="33">
        <v>0</v>
      </c>
      <c r="Y332" s="32">
        <f t="shared" si="61"/>
        <v>21140579.678400002</v>
      </c>
      <c r="Z332" s="34">
        <v>20687521.870000001</v>
      </c>
      <c r="AA332" s="33">
        <v>0</v>
      </c>
      <c r="AB332" s="32">
        <f t="shared" ref="AB332:AB395" si="66">+(Z332-AA332)*(1+G332/100)</f>
        <v>23170024.494400002</v>
      </c>
      <c r="AC332" s="34"/>
      <c r="AD332" s="33"/>
      <c r="AE332" s="32"/>
      <c r="AF332" s="34"/>
      <c r="AG332" s="33"/>
      <c r="AH332" s="32"/>
      <c r="AI332" s="147">
        <f t="shared" ref="AI332:AI395" si="67">+ROUND((AB332+Y332+V332+S332+P332)/5,2)</f>
        <v>20625152.719999999</v>
      </c>
      <c r="AJ332" s="30">
        <f t="shared" ref="AJ332:AJ395" si="68">ROUND(AI332/F332,2)</f>
        <v>2557.37</v>
      </c>
      <c r="AK332" s="29">
        <f>+$AL$601</f>
        <v>2628.54</v>
      </c>
      <c r="AL332" s="28">
        <f t="shared" si="62"/>
        <v>573986.05000000063</v>
      </c>
      <c r="AM332" s="27">
        <f t="shared" si="63"/>
        <v>2.4656650650394511E-4</v>
      </c>
      <c r="AN332" s="79">
        <f t="shared" ref="AN332:AN395" si="69">+ROUND(AM332,18)</f>
        <v>2.46566506503945E-4</v>
      </c>
    </row>
    <row r="333" spans="1:40" ht="15.75" customHeight="1" x14ac:dyDescent="0.25">
      <c r="A333" s="126">
        <v>1</v>
      </c>
      <c r="B333" s="77">
        <v>364</v>
      </c>
      <c r="C333" s="77">
        <v>2</v>
      </c>
      <c r="D333" s="78" t="s">
        <v>597</v>
      </c>
      <c r="E333" s="78" t="s">
        <v>420</v>
      </c>
      <c r="F333" s="124">
        <v>3387</v>
      </c>
      <c r="G333" s="34">
        <v>10</v>
      </c>
      <c r="H333" s="34">
        <v>4419896.58</v>
      </c>
      <c r="I333" s="33">
        <v>0</v>
      </c>
      <c r="J333" s="28">
        <v>4861886.2380000008</v>
      </c>
      <c r="K333" s="34">
        <v>5123268.33</v>
      </c>
      <c r="L333" s="33">
        <v>0</v>
      </c>
      <c r="M333" s="28">
        <v>5635595.1630000006</v>
      </c>
      <c r="N333" s="34">
        <v>5037012.08</v>
      </c>
      <c r="O333" s="33">
        <v>0</v>
      </c>
      <c r="P333" s="28">
        <v>5540713.2880000006</v>
      </c>
      <c r="Q333" s="34">
        <v>5309686.68</v>
      </c>
      <c r="R333" s="33">
        <v>0</v>
      </c>
      <c r="S333" s="28">
        <f t="shared" si="64"/>
        <v>5840655.3480000002</v>
      </c>
      <c r="T333" s="34">
        <v>4932874.03</v>
      </c>
      <c r="U333" s="33">
        <v>0</v>
      </c>
      <c r="V333" s="32">
        <f t="shared" si="65"/>
        <v>5426161.4330000011</v>
      </c>
      <c r="W333" s="34">
        <v>6044439.5499999998</v>
      </c>
      <c r="X333" s="33">
        <v>0</v>
      </c>
      <c r="Y333" s="32">
        <f t="shared" si="61"/>
        <v>6648883.5049999999</v>
      </c>
      <c r="Z333" s="34">
        <v>8180519.6399999997</v>
      </c>
      <c r="AA333" s="33">
        <v>605964.96995900001</v>
      </c>
      <c r="AB333" s="32">
        <f t="shared" si="66"/>
        <v>8332010.1370451003</v>
      </c>
      <c r="AC333" s="34"/>
      <c r="AD333" s="33"/>
      <c r="AE333" s="32"/>
      <c r="AF333" s="34"/>
      <c r="AG333" s="33"/>
      <c r="AH333" s="32"/>
      <c r="AI333" s="147">
        <f t="shared" si="67"/>
        <v>6357684.7400000002</v>
      </c>
      <c r="AJ333" s="30">
        <f t="shared" si="68"/>
        <v>1877.08</v>
      </c>
      <c r="AK333" s="29">
        <f t="shared" ref="AK333:AK339" si="70">+$AL$600</f>
        <v>2144.19</v>
      </c>
      <c r="AL333" s="28">
        <f t="shared" si="62"/>
        <v>904701.57000000041</v>
      </c>
      <c r="AM333" s="27">
        <f t="shared" si="63"/>
        <v>3.8863158005936595E-4</v>
      </c>
      <c r="AN333" s="79">
        <f t="shared" si="69"/>
        <v>3.88631580059366E-4</v>
      </c>
    </row>
    <row r="334" spans="1:40" ht="15.75" customHeight="1" x14ac:dyDescent="0.25">
      <c r="A334" s="126">
        <v>1</v>
      </c>
      <c r="B334" s="77">
        <v>365</v>
      </c>
      <c r="C334" s="77">
        <v>4</v>
      </c>
      <c r="D334" s="78" t="s">
        <v>597</v>
      </c>
      <c r="E334" s="78" t="s">
        <v>422</v>
      </c>
      <c r="F334" s="124">
        <v>2387</v>
      </c>
      <c r="G334" s="34">
        <v>10</v>
      </c>
      <c r="H334" s="34">
        <v>1401957.39</v>
      </c>
      <c r="I334" s="33">
        <v>243857.0257</v>
      </c>
      <c r="J334" s="28">
        <v>1273910.4007300001</v>
      </c>
      <c r="K334" s="34">
        <v>1517442.15</v>
      </c>
      <c r="L334" s="33">
        <v>262555.37790000002</v>
      </c>
      <c r="M334" s="28">
        <v>1380375.4493100001</v>
      </c>
      <c r="N334" s="34">
        <v>2104204.2400000002</v>
      </c>
      <c r="O334" s="33">
        <v>154307.92189999999</v>
      </c>
      <c r="P334" s="28">
        <v>2144885.9499100004</v>
      </c>
      <c r="Q334" s="34">
        <v>3109903.12</v>
      </c>
      <c r="R334" s="33">
        <v>230008.58660000001</v>
      </c>
      <c r="S334" s="28">
        <f t="shared" si="64"/>
        <v>3167883.9867400005</v>
      </c>
      <c r="T334" s="34">
        <v>2742266.15</v>
      </c>
      <c r="U334" s="33">
        <v>202891.091766</v>
      </c>
      <c r="V334" s="32">
        <f t="shared" si="65"/>
        <v>2793312.5640574005</v>
      </c>
      <c r="W334" s="34">
        <v>3757693.7</v>
      </c>
      <c r="X334" s="33">
        <v>278348.15259100002</v>
      </c>
      <c r="Y334" s="32">
        <f t="shared" si="61"/>
        <v>3827280.1021499005</v>
      </c>
      <c r="Z334" s="34">
        <v>5371701.96</v>
      </c>
      <c r="AA334" s="33">
        <v>397904.38457699999</v>
      </c>
      <c r="AB334" s="32">
        <f t="shared" si="66"/>
        <v>5471177.3329653004</v>
      </c>
      <c r="AC334" s="34"/>
      <c r="AD334" s="33"/>
      <c r="AE334" s="32"/>
      <c r="AF334" s="34"/>
      <c r="AG334" s="33"/>
      <c r="AH334" s="32"/>
      <c r="AI334" s="147">
        <f t="shared" si="67"/>
        <v>3480907.99</v>
      </c>
      <c r="AJ334" s="30">
        <f t="shared" si="68"/>
        <v>1458.28</v>
      </c>
      <c r="AK334" s="29">
        <f t="shared" si="70"/>
        <v>2144.19</v>
      </c>
      <c r="AL334" s="28">
        <f t="shared" si="62"/>
        <v>1637267.1700000002</v>
      </c>
      <c r="AM334" s="27">
        <f t="shared" si="63"/>
        <v>7.0331891571319622E-4</v>
      </c>
      <c r="AN334" s="79">
        <f t="shared" si="69"/>
        <v>7.03318915713196E-4</v>
      </c>
    </row>
    <row r="335" spans="1:40" ht="15.75" customHeight="1" x14ac:dyDescent="0.25">
      <c r="A335" s="126">
        <v>1</v>
      </c>
      <c r="B335" s="77">
        <v>366</v>
      </c>
      <c r="C335" s="77">
        <v>6</v>
      </c>
      <c r="D335" s="78" t="s">
        <v>597</v>
      </c>
      <c r="E335" s="78" t="s">
        <v>423</v>
      </c>
      <c r="F335" s="124">
        <v>3267</v>
      </c>
      <c r="G335" s="34">
        <v>10</v>
      </c>
      <c r="H335" s="34">
        <v>2628792.64</v>
      </c>
      <c r="I335" s="33">
        <v>0</v>
      </c>
      <c r="J335" s="28">
        <v>2891671.9040000006</v>
      </c>
      <c r="K335" s="34">
        <v>2889459.4</v>
      </c>
      <c r="L335" s="33">
        <v>0</v>
      </c>
      <c r="M335" s="28">
        <v>3178405.3400000003</v>
      </c>
      <c r="N335" s="34">
        <v>2009157.1</v>
      </c>
      <c r="O335" s="33">
        <v>0</v>
      </c>
      <c r="P335" s="28">
        <v>2210072.81</v>
      </c>
      <c r="Q335" s="34">
        <v>1794532.71</v>
      </c>
      <c r="R335" s="33">
        <v>0</v>
      </c>
      <c r="S335" s="28">
        <f t="shared" si="64"/>
        <v>1973985.9810000001</v>
      </c>
      <c r="T335" s="34">
        <v>2027839.7</v>
      </c>
      <c r="U335" s="33">
        <v>0</v>
      </c>
      <c r="V335" s="32">
        <f t="shared" si="65"/>
        <v>2230623.67</v>
      </c>
      <c r="W335" s="34">
        <v>3468933.83</v>
      </c>
      <c r="X335" s="33">
        <v>0</v>
      </c>
      <c r="Y335" s="32">
        <f t="shared" si="61"/>
        <v>3815827.2130000005</v>
      </c>
      <c r="Z335" s="34">
        <v>3709118.06</v>
      </c>
      <c r="AA335" s="33">
        <v>0</v>
      </c>
      <c r="AB335" s="32">
        <f t="shared" si="66"/>
        <v>4080029.8660000004</v>
      </c>
      <c r="AC335" s="34"/>
      <c r="AD335" s="33"/>
      <c r="AE335" s="32"/>
      <c r="AF335" s="34"/>
      <c r="AG335" s="33"/>
      <c r="AH335" s="32"/>
      <c r="AI335" s="147">
        <f t="shared" si="67"/>
        <v>2862107.91</v>
      </c>
      <c r="AJ335" s="30">
        <f t="shared" si="68"/>
        <v>876.07</v>
      </c>
      <c r="AK335" s="29">
        <f t="shared" si="70"/>
        <v>2144.19</v>
      </c>
      <c r="AL335" s="28">
        <f t="shared" si="62"/>
        <v>4142948.0399999996</v>
      </c>
      <c r="AM335" s="27">
        <f t="shared" si="63"/>
        <v>1.7796812742228935E-3</v>
      </c>
      <c r="AN335" s="79">
        <f t="shared" si="69"/>
        <v>1.77968127422289E-3</v>
      </c>
    </row>
    <row r="336" spans="1:40" ht="15.75" customHeight="1" x14ac:dyDescent="0.25">
      <c r="A336" s="126">
        <v>1</v>
      </c>
      <c r="B336" s="77">
        <v>368</v>
      </c>
      <c r="C336" s="77">
        <v>18</v>
      </c>
      <c r="D336" s="78" t="s">
        <v>597</v>
      </c>
      <c r="E336" s="78" t="s">
        <v>424</v>
      </c>
      <c r="F336" s="124">
        <v>3183</v>
      </c>
      <c r="G336" s="34">
        <v>10</v>
      </c>
      <c r="H336" s="34">
        <v>7848517.3700000001</v>
      </c>
      <c r="I336" s="33">
        <v>439816.06660000002</v>
      </c>
      <c r="J336" s="28">
        <v>8149571.4337400012</v>
      </c>
      <c r="K336" s="34">
        <v>8076150.3799999999</v>
      </c>
      <c r="L336" s="33">
        <v>452572.15539999999</v>
      </c>
      <c r="M336" s="28">
        <v>8385936.0470600007</v>
      </c>
      <c r="N336" s="34">
        <v>7737525.3600000003</v>
      </c>
      <c r="O336" s="33">
        <v>433594.98210000002</v>
      </c>
      <c r="P336" s="28">
        <v>8034323.4156900011</v>
      </c>
      <c r="Q336" s="34">
        <v>6634707.9199999999</v>
      </c>
      <c r="R336" s="33">
        <v>373990.4645</v>
      </c>
      <c r="S336" s="28">
        <f t="shared" si="64"/>
        <v>6886789.2010500003</v>
      </c>
      <c r="T336" s="34">
        <v>6244625.8600000003</v>
      </c>
      <c r="U336" s="33">
        <v>352727.38563400001</v>
      </c>
      <c r="V336" s="32">
        <f t="shared" si="65"/>
        <v>6481088.3218026003</v>
      </c>
      <c r="W336" s="34">
        <v>7234066.8399999999</v>
      </c>
      <c r="X336" s="33">
        <v>409475.13283999998</v>
      </c>
      <c r="Y336" s="32">
        <f t="shared" si="61"/>
        <v>7507050.8778760005</v>
      </c>
      <c r="Z336" s="34">
        <v>7421775.29</v>
      </c>
      <c r="AA336" s="33">
        <v>420100.07555100002</v>
      </c>
      <c r="AB336" s="32">
        <f t="shared" si="66"/>
        <v>7701842.7358939005</v>
      </c>
      <c r="AC336" s="34"/>
      <c r="AD336" s="33"/>
      <c r="AE336" s="32"/>
      <c r="AF336" s="34"/>
      <c r="AG336" s="33"/>
      <c r="AH336" s="32"/>
      <c r="AI336" s="147">
        <f t="shared" si="67"/>
        <v>7322218.9100000001</v>
      </c>
      <c r="AJ336" s="30">
        <f t="shared" si="68"/>
        <v>2300.41</v>
      </c>
      <c r="AK336" s="29">
        <f t="shared" si="70"/>
        <v>2144.19</v>
      </c>
      <c r="AL336" s="28">
        <f t="shared" si="62"/>
        <v>0</v>
      </c>
      <c r="AM336" s="27">
        <f t="shared" si="63"/>
        <v>0</v>
      </c>
      <c r="AN336" s="79">
        <f t="shared" si="69"/>
        <v>0</v>
      </c>
    </row>
    <row r="337" spans="1:40" ht="15.75" customHeight="1" x14ac:dyDescent="0.25">
      <c r="A337" s="126">
        <v>1</v>
      </c>
      <c r="B337" s="77">
        <v>369</v>
      </c>
      <c r="C337" s="77">
        <v>8</v>
      </c>
      <c r="D337" s="78" t="s">
        <v>597</v>
      </c>
      <c r="E337" s="78" t="s">
        <v>425</v>
      </c>
      <c r="F337" s="124">
        <v>2430</v>
      </c>
      <c r="G337" s="34">
        <v>10</v>
      </c>
      <c r="H337" s="34">
        <v>4327801.63</v>
      </c>
      <c r="I337" s="33">
        <v>353667.59710000001</v>
      </c>
      <c r="J337" s="28">
        <v>4371547.4361900007</v>
      </c>
      <c r="K337" s="34">
        <v>4446954.8899999997</v>
      </c>
      <c r="L337" s="33">
        <v>371092.1581</v>
      </c>
      <c r="M337" s="28">
        <v>4483449.0050900001</v>
      </c>
      <c r="N337" s="34">
        <v>3910680.52</v>
      </c>
      <c r="O337" s="33">
        <v>270110.02769999998</v>
      </c>
      <c r="P337" s="28">
        <v>4004627.5415300005</v>
      </c>
      <c r="Q337" s="34">
        <v>4027951.45</v>
      </c>
      <c r="R337" s="33">
        <v>279328.88829999999</v>
      </c>
      <c r="S337" s="28">
        <f t="shared" si="64"/>
        <v>4123484.8178700008</v>
      </c>
      <c r="T337" s="34">
        <v>3813087.31</v>
      </c>
      <c r="U337" s="33">
        <v>264434.42694099998</v>
      </c>
      <c r="V337" s="32">
        <f t="shared" si="65"/>
        <v>3903518.1713649007</v>
      </c>
      <c r="W337" s="34">
        <v>4095975.91</v>
      </c>
      <c r="X337" s="33">
        <v>285765.9509</v>
      </c>
      <c r="Y337" s="32">
        <f t="shared" si="61"/>
        <v>4191230.9550100006</v>
      </c>
      <c r="Z337" s="34">
        <v>4328056.91</v>
      </c>
      <c r="AA337" s="33">
        <v>301957.65915299999</v>
      </c>
      <c r="AB337" s="32">
        <f t="shared" si="66"/>
        <v>4428709.1759317005</v>
      </c>
      <c r="AC337" s="34"/>
      <c r="AD337" s="33"/>
      <c r="AE337" s="32"/>
      <c r="AF337" s="34"/>
      <c r="AG337" s="33"/>
      <c r="AH337" s="32"/>
      <c r="AI337" s="147">
        <f t="shared" si="67"/>
        <v>4130314.13</v>
      </c>
      <c r="AJ337" s="30">
        <f t="shared" si="68"/>
        <v>1699.72</v>
      </c>
      <c r="AK337" s="29">
        <f t="shared" si="70"/>
        <v>2144.19</v>
      </c>
      <c r="AL337" s="28">
        <f t="shared" si="62"/>
        <v>1080062.1000000001</v>
      </c>
      <c r="AM337" s="27">
        <f t="shared" si="63"/>
        <v>4.6396099487838488E-4</v>
      </c>
      <c r="AN337" s="79">
        <f t="shared" si="69"/>
        <v>4.6396099487838499E-4</v>
      </c>
    </row>
    <row r="338" spans="1:40" ht="15.75" customHeight="1" x14ac:dyDescent="0.25">
      <c r="A338" s="126">
        <v>1</v>
      </c>
      <c r="B338" s="77">
        <v>371</v>
      </c>
      <c r="C338" s="77">
        <v>13</v>
      </c>
      <c r="D338" s="78" t="s">
        <v>597</v>
      </c>
      <c r="E338" s="78" t="s">
        <v>426</v>
      </c>
      <c r="F338" s="124">
        <v>2940</v>
      </c>
      <c r="G338" s="34">
        <v>10</v>
      </c>
      <c r="H338" s="34">
        <v>3172607.95</v>
      </c>
      <c r="I338" s="33">
        <v>0</v>
      </c>
      <c r="J338" s="28">
        <v>3489868.7450000006</v>
      </c>
      <c r="K338" s="34">
        <v>3758710.56</v>
      </c>
      <c r="L338" s="33">
        <v>0</v>
      </c>
      <c r="M338" s="28">
        <v>4134581.6160000004</v>
      </c>
      <c r="N338" s="34">
        <v>3928934.31</v>
      </c>
      <c r="O338" s="33">
        <v>0</v>
      </c>
      <c r="P338" s="28">
        <v>4321827.7410000004</v>
      </c>
      <c r="Q338" s="34">
        <v>3551923.22</v>
      </c>
      <c r="R338" s="33">
        <v>0</v>
      </c>
      <c r="S338" s="28">
        <f t="shared" si="64"/>
        <v>3907115.5420000004</v>
      </c>
      <c r="T338" s="34">
        <v>3218028.42</v>
      </c>
      <c r="U338" s="33">
        <v>0</v>
      </c>
      <c r="V338" s="32">
        <f t="shared" si="65"/>
        <v>3539831.2620000001</v>
      </c>
      <c r="W338" s="34">
        <v>4551896.5599999996</v>
      </c>
      <c r="X338" s="33">
        <v>0</v>
      </c>
      <c r="Y338" s="32">
        <f t="shared" si="61"/>
        <v>5007086.216</v>
      </c>
      <c r="Z338" s="34">
        <v>4914964.72</v>
      </c>
      <c r="AA338" s="33">
        <v>0</v>
      </c>
      <c r="AB338" s="32">
        <f t="shared" si="66"/>
        <v>5406461.1919999998</v>
      </c>
      <c r="AC338" s="34"/>
      <c r="AD338" s="33"/>
      <c r="AE338" s="32"/>
      <c r="AF338" s="34"/>
      <c r="AG338" s="33"/>
      <c r="AH338" s="32"/>
      <c r="AI338" s="147">
        <f t="shared" si="67"/>
        <v>4436464.3899999997</v>
      </c>
      <c r="AJ338" s="30">
        <f t="shared" si="68"/>
        <v>1509</v>
      </c>
      <c r="AK338" s="29">
        <f t="shared" si="70"/>
        <v>2144.19</v>
      </c>
      <c r="AL338" s="28">
        <f t="shared" si="62"/>
        <v>1867458.6</v>
      </c>
      <c r="AM338" s="27">
        <f t="shared" si="63"/>
        <v>8.0220197519216324E-4</v>
      </c>
      <c r="AN338" s="79">
        <f t="shared" si="69"/>
        <v>8.0220197519216302E-4</v>
      </c>
    </row>
    <row r="339" spans="1:40" ht="15.75" customHeight="1" x14ac:dyDescent="0.25">
      <c r="A339" s="126">
        <v>1</v>
      </c>
      <c r="B339" s="77">
        <v>372</v>
      </c>
      <c r="C339" s="77">
        <v>12</v>
      </c>
      <c r="D339" s="78" t="s">
        <v>597</v>
      </c>
      <c r="E339" s="78" t="s">
        <v>427</v>
      </c>
      <c r="F339" s="124">
        <v>4753</v>
      </c>
      <c r="G339" s="34">
        <v>10</v>
      </c>
      <c r="H339" s="34">
        <v>2909898.8</v>
      </c>
      <c r="I339" s="33">
        <v>261891.5618</v>
      </c>
      <c r="J339" s="28">
        <v>2912807.9620200004</v>
      </c>
      <c r="K339" s="34">
        <v>2829029.8</v>
      </c>
      <c r="L339" s="33">
        <v>254613.3033</v>
      </c>
      <c r="M339" s="28">
        <v>2831858.1463700002</v>
      </c>
      <c r="N339" s="34">
        <v>1950995.35</v>
      </c>
      <c r="O339" s="33">
        <v>175590.2028</v>
      </c>
      <c r="P339" s="28">
        <v>1952945.6619200001</v>
      </c>
      <c r="Q339" s="34">
        <v>2601403.88</v>
      </c>
      <c r="R339" s="33">
        <v>238545.10800000001</v>
      </c>
      <c r="S339" s="28">
        <f t="shared" si="64"/>
        <v>2599144.6491999999</v>
      </c>
      <c r="T339" s="34">
        <v>1813518.04</v>
      </c>
      <c r="U339" s="33">
        <v>167542.1128</v>
      </c>
      <c r="V339" s="32">
        <f t="shared" si="65"/>
        <v>1810573.5199200001</v>
      </c>
      <c r="W339" s="34">
        <v>2995161.87</v>
      </c>
      <c r="X339" s="33">
        <v>272287.83199799998</v>
      </c>
      <c r="Y339" s="32">
        <f t="shared" si="61"/>
        <v>2995161.4418022004</v>
      </c>
      <c r="Z339" s="34">
        <v>3958959.54</v>
      </c>
      <c r="AA339" s="33">
        <v>359905.78723700001</v>
      </c>
      <c r="AB339" s="32">
        <f t="shared" si="66"/>
        <v>3958959.1280393</v>
      </c>
      <c r="AC339" s="34"/>
      <c r="AD339" s="33"/>
      <c r="AE339" s="32"/>
      <c r="AF339" s="34"/>
      <c r="AG339" s="33"/>
      <c r="AH339" s="32"/>
      <c r="AI339" s="147">
        <f t="shared" si="67"/>
        <v>2663356.88</v>
      </c>
      <c r="AJ339" s="30">
        <f t="shared" si="68"/>
        <v>560.35</v>
      </c>
      <c r="AK339" s="29">
        <f t="shared" si="70"/>
        <v>2144.19</v>
      </c>
      <c r="AL339" s="28">
        <f t="shared" si="62"/>
        <v>7527991.5200000005</v>
      </c>
      <c r="AM339" s="27">
        <f t="shared" si="63"/>
        <v>3.2337903858076721E-3</v>
      </c>
      <c r="AN339" s="79">
        <f t="shared" si="69"/>
        <v>3.2337903858076699E-3</v>
      </c>
    </row>
    <row r="340" spans="1:40" ht="15.75" customHeight="1" x14ac:dyDescent="0.25">
      <c r="A340" s="126">
        <v>1</v>
      </c>
      <c r="B340" s="77">
        <v>373</v>
      </c>
      <c r="C340" s="77">
        <v>8</v>
      </c>
      <c r="D340" s="78" t="s">
        <v>598</v>
      </c>
      <c r="E340" s="78" t="s">
        <v>88</v>
      </c>
      <c r="F340" s="124">
        <v>128624</v>
      </c>
      <c r="G340" s="34">
        <v>15</v>
      </c>
      <c r="H340" s="34">
        <v>515861630.73000002</v>
      </c>
      <c r="I340" s="33">
        <v>54718279.391000003</v>
      </c>
      <c r="J340" s="28">
        <v>530314854.03984994</v>
      </c>
      <c r="K340" s="34">
        <v>528638689.95999998</v>
      </c>
      <c r="L340" s="33">
        <v>56073562.737899996</v>
      </c>
      <c r="M340" s="28">
        <v>543449896.30541492</v>
      </c>
      <c r="N340" s="34">
        <v>470700551.82999998</v>
      </c>
      <c r="O340" s="33">
        <v>59931095.095100001</v>
      </c>
      <c r="P340" s="28">
        <v>472384875.24513495</v>
      </c>
      <c r="Q340" s="34">
        <v>478361820.90999997</v>
      </c>
      <c r="R340" s="33">
        <v>61939793.889899999</v>
      </c>
      <c r="S340" s="28">
        <f t="shared" si="64"/>
        <v>478885331.07311493</v>
      </c>
      <c r="T340" s="34">
        <v>428719793.44</v>
      </c>
      <c r="U340" s="33">
        <v>55582576.938075997</v>
      </c>
      <c r="V340" s="32">
        <f t="shared" si="65"/>
        <v>429107798.97721255</v>
      </c>
      <c r="W340" s="34">
        <v>484809345.00999999</v>
      </c>
      <c r="X340" s="33">
        <v>63236119.500506997</v>
      </c>
      <c r="Y340" s="32">
        <f t="shared" si="61"/>
        <v>484809209.33591688</v>
      </c>
      <c r="Z340" s="34">
        <v>529064409.92000002</v>
      </c>
      <c r="AA340" s="33">
        <v>69008529.878432006</v>
      </c>
      <c r="AB340" s="32">
        <f t="shared" si="66"/>
        <v>529064262.04780322</v>
      </c>
      <c r="AC340" s="34"/>
      <c r="AD340" s="33"/>
      <c r="AE340" s="32"/>
      <c r="AF340" s="34"/>
      <c r="AG340" s="33"/>
      <c r="AH340" s="32"/>
      <c r="AI340" s="147">
        <f t="shared" si="67"/>
        <v>478850295.33999997</v>
      </c>
      <c r="AJ340" s="30">
        <f t="shared" si="68"/>
        <v>3722.87</v>
      </c>
      <c r="AK340" s="29">
        <f>+$AL$601</f>
        <v>2628.54</v>
      </c>
      <c r="AL340" s="28">
        <f t="shared" si="62"/>
        <v>0</v>
      </c>
      <c r="AM340" s="27">
        <f t="shared" si="63"/>
        <v>0</v>
      </c>
      <c r="AN340" s="79">
        <f t="shared" si="69"/>
        <v>0</v>
      </c>
    </row>
    <row r="341" spans="1:40" ht="15.75" customHeight="1" x14ac:dyDescent="0.25">
      <c r="A341" s="126">
        <v>1</v>
      </c>
      <c r="B341" s="77">
        <v>374</v>
      </c>
      <c r="C341" s="77">
        <v>18</v>
      </c>
      <c r="D341" s="78" t="s">
        <v>598</v>
      </c>
      <c r="E341" s="78" t="s">
        <v>89</v>
      </c>
      <c r="F341" s="124">
        <v>14294</v>
      </c>
      <c r="G341" s="34">
        <v>12</v>
      </c>
      <c r="H341" s="34">
        <v>62379103.310000002</v>
      </c>
      <c r="I341" s="33">
        <v>3495602.3006000002</v>
      </c>
      <c r="J341" s="28">
        <v>65949521.13052801</v>
      </c>
      <c r="K341" s="34">
        <v>66052247.509999998</v>
      </c>
      <c r="L341" s="33">
        <v>3701438.0421000002</v>
      </c>
      <c r="M341" s="28">
        <v>69832906.604048014</v>
      </c>
      <c r="N341" s="34">
        <v>63519535.939999998</v>
      </c>
      <c r="O341" s="33">
        <v>3559505.0847999998</v>
      </c>
      <c r="P341" s="28">
        <v>67155234.557824001</v>
      </c>
      <c r="Q341" s="34">
        <v>65049502.539999999</v>
      </c>
      <c r="R341" s="33">
        <v>3664204.2546999999</v>
      </c>
      <c r="S341" s="28">
        <f t="shared" si="64"/>
        <v>68751534.079536006</v>
      </c>
      <c r="T341" s="34">
        <v>59997385.340000004</v>
      </c>
      <c r="U341" s="33">
        <v>3386291.7540950002</v>
      </c>
      <c r="V341" s="32">
        <f t="shared" si="65"/>
        <v>63404424.816213608</v>
      </c>
      <c r="W341" s="34">
        <v>66453154.990000002</v>
      </c>
      <c r="X341" s="33">
        <v>3761511.4574480001</v>
      </c>
      <c r="Y341" s="32">
        <f t="shared" si="61"/>
        <v>70214640.756458253</v>
      </c>
      <c r="Z341" s="34">
        <v>72546197.260000005</v>
      </c>
      <c r="AA341" s="33">
        <v>4106401.719581</v>
      </c>
      <c r="AB341" s="32">
        <f t="shared" si="66"/>
        <v>76652571.005269304</v>
      </c>
      <c r="AC341" s="34"/>
      <c r="AD341" s="33"/>
      <c r="AE341" s="32"/>
      <c r="AF341" s="34"/>
      <c r="AG341" s="33"/>
      <c r="AH341" s="32"/>
      <c r="AI341" s="147">
        <f t="shared" si="67"/>
        <v>69235681.040000007</v>
      </c>
      <c r="AJ341" s="30">
        <f t="shared" si="68"/>
        <v>4843.6899999999996</v>
      </c>
      <c r="AK341" s="29">
        <f>+$AL$601</f>
        <v>2628.54</v>
      </c>
      <c r="AL341" s="28">
        <f t="shared" si="62"/>
        <v>0</v>
      </c>
      <c r="AM341" s="27">
        <f t="shared" si="63"/>
        <v>0</v>
      </c>
      <c r="AN341" s="79">
        <f t="shared" si="69"/>
        <v>0</v>
      </c>
    </row>
    <row r="342" spans="1:40" ht="15.75" customHeight="1" x14ac:dyDescent="0.25">
      <c r="A342" s="126">
        <v>1</v>
      </c>
      <c r="B342" s="77">
        <v>375</v>
      </c>
      <c r="C342" s="77">
        <v>7</v>
      </c>
      <c r="D342" s="78" t="s">
        <v>597</v>
      </c>
      <c r="E342" s="78" t="s">
        <v>430</v>
      </c>
      <c r="F342" s="124">
        <v>4822</v>
      </c>
      <c r="G342" s="34">
        <v>10</v>
      </c>
      <c r="H342" s="34">
        <v>3022363.12</v>
      </c>
      <c r="I342" s="33">
        <v>0</v>
      </c>
      <c r="J342" s="28">
        <v>3324599.4320000005</v>
      </c>
      <c r="K342" s="34">
        <v>2996418.6</v>
      </c>
      <c r="L342" s="33">
        <v>0</v>
      </c>
      <c r="M342" s="28">
        <v>3296060.4600000004</v>
      </c>
      <c r="N342" s="34">
        <v>1945343.91</v>
      </c>
      <c r="O342" s="33">
        <v>0</v>
      </c>
      <c r="P342" s="28">
        <v>2139878.301</v>
      </c>
      <c r="Q342" s="34">
        <v>2080209.75</v>
      </c>
      <c r="R342" s="33">
        <v>0</v>
      </c>
      <c r="S342" s="28">
        <f t="shared" si="64"/>
        <v>2288230.7250000001</v>
      </c>
      <c r="T342" s="34">
        <v>1156997.67</v>
      </c>
      <c r="U342" s="33">
        <v>0</v>
      </c>
      <c r="V342" s="32">
        <f t="shared" si="65"/>
        <v>1272697.4369999999</v>
      </c>
      <c r="W342" s="34">
        <v>3623328.24</v>
      </c>
      <c r="X342" s="33">
        <v>0</v>
      </c>
      <c r="Y342" s="32">
        <f t="shared" si="61"/>
        <v>3985661.0640000007</v>
      </c>
      <c r="Z342" s="34">
        <v>4421878.4800000004</v>
      </c>
      <c r="AA342" s="33">
        <v>0</v>
      </c>
      <c r="AB342" s="32">
        <f t="shared" si="66"/>
        <v>4864066.3280000007</v>
      </c>
      <c r="AC342" s="34"/>
      <c r="AD342" s="33"/>
      <c r="AE342" s="32"/>
      <c r="AF342" s="34"/>
      <c r="AG342" s="33"/>
      <c r="AH342" s="32"/>
      <c r="AI342" s="147">
        <f t="shared" si="67"/>
        <v>2910106.77</v>
      </c>
      <c r="AJ342" s="30">
        <f t="shared" si="68"/>
        <v>603.51</v>
      </c>
      <c r="AK342" s="29">
        <f>+$AL$600</f>
        <v>2144.19</v>
      </c>
      <c r="AL342" s="28">
        <f t="shared" si="62"/>
        <v>7429158.96</v>
      </c>
      <c r="AM342" s="27">
        <f t="shared" si="63"/>
        <v>3.1913350002664353E-3</v>
      </c>
      <c r="AN342" s="79">
        <f t="shared" si="69"/>
        <v>3.1913350002664401E-3</v>
      </c>
    </row>
    <row r="343" spans="1:40" ht="15.75" customHeight="1" x14ac:dyDescent="0.25">
      <c r="A343" s="126">
        <v>1</v>
      </c>
      <c r="B343" s="77">
        <v>376</v>
      </c>
      <c r="C343" s="77">
        <v>1</v>
      </c>
      <c r="D343" s="78" t="s">
        <v>597</v>
      </c>
      <c r="E343" s="78" t="s">
        <v>431</v>
      </c>
      <c r="F343" s="124">
        <v>7871</v>
      </c>
      <c r="G343" s="34">
        <v>10</v>
      </c>
      <c r="H343" s="34">
        <v>9345568.5899999999</v>
      </c>
      <c r="I343" s="33">
        <v>523704.51929999999</v>
      </c>
      <c r="J343" s="28">
        <v>9704050.4777700007</v>
      </c>
      <c r="K343" s="34">
        <v>11105927.93</v>
      </c>
      <c r="L343" s="33">
        <v>622351.03099999996</v>
      </c>
      <c r="M343" s="28">
        <v>11531934.588900002</v>
      </c>
      <c r="N343" s="34">
        <v>11055350.57</v>
      </c>
      <c r="O343" s="33">
        <v>619516.51139999996</v>
      </c>
      <c r="P343" s="28">
        <v>11479417.464460002</v>
      </c>
      <c r="Q343" s="34">
        <v>10306849.84</v>
      </c>
      <c r="R343" s="33">
        <v>582073.83519999997</v>
      </c>
      <c r="S343" s="28">
        <f t="shared" si="64"/>
        <v>10697253.605280001</v>
      </c>
      <c r="T343" s="34">
        <v>10283548.369999999</v>
      </c>
      <c r="U343" s="33">
        <v>581354.02046399994</v>
      </c>
      <c r="V343" s="32">
        <f t="shared" si="65"/>
        <v>10672413.7844896</v>
      </c>
      <c r="W343" s="34">
        <v>12395279.24</v>
      </c>
      <c r="X343" s="33">
        <v>701619.832925</v>
      </c>
      <c r="Y343" s="32">
        <f t="shared" si="61"/>
        <v>12863025.347782502</v>
      </c>
      <c r="Z343" s="34">
        <v>14395802.74</v>
      </c>
      <c r="AA343" s="33">
        <v>814856.97514200001</v>
      </c>
      <c r="AB343" s="32">
        <f t="shared" si="66"/>
        <v>14939040.341343801</v>
      </c>
      <c r="AC343" s="34"/>
      <c r="AD343" s="33"/>
      <c r="AE343" s="32"/>
      <c r="AF343" s="34"/>
      <c r="AG343" s="33"/>
      <c r="AH343" s="32"/>
      <c r="AI343" s="147">
        <f t="shared" si="67"/>
        <v>12130230.109999999</v>
      </c>
      <c r="AJ343" s="30">
        <f t="shared" si="68"/>
        <v>1541.13</v>
      </c>
      <c r="AK343" s="29">
        <f>+$AL$600</f>
        <v>2144.19</v>
      </c>
      <c r="AL343" s="28">
        <f t="shared" si="62"/>
        <v>4746685.26</v>
      </c>
      <c r="AM343" s="27">
        <f t="shared" si="63"/>
        <v>2.039027955526043E-3</v>
      </c>
      <c r="AN343" s="79">
        <f t="shared" si="69"/>
        <v>2.0390279555260399E-3</v>
      </c>
    </row>
    <row r="344" spans="1:40" ht="15.75" customHeight="1" x14ac:dyDescent="0.25">
      <c r="A344" s="126">
        <v>1</v>
      </c>
      <c r="B344" s="77">
        <v>377</v>
      </c>
      <c r="C344" s="77">
        <v>15</v>
      </c>
      <c r="D344" s="78" t="s">
        <v>597</v>
      </c>
      <c r="E344" s="78" t="s">
        <v>433</v>
      </c>
      <c r="F344" s="124">
        <v>1591</v>
      </c>
      <c r="G344" s="34">
        <v>10</v>
      </c>
      <c r="H344" s="34">
        <v>472621.24</v>
      </c>
      <c r="I344" s="33">
        <v>55846.541499999999</v>
      </c>
      <c r="J344" s="28">
        <v>458452.16835000005</v>
      </c>
      <c r="K344" s="34">
        <v>529453.63</v>
      </c>
      <c r="L344" s="33">
        <v>58013.987800000003</v>
      </c>
      <c r="M344" s="28">
        <v>518583.60642000003</v>
      </c>
      <c r="N344" s="34">
        <v>630804.47</v>
      </c>
      <c r="O344" s="33">
        <v>29737.804499999998</v>
      </c>
      <c r="P344" s="28">
        <v>661173.33205000008</v>
      </c>
      <c r="Q344" s="34">
        <v>812368.35</v>
      </c>
      <c r="R344" s="33">
        <v>39238.547599999998</v>
      </c>
      <c r="S344" s="28">
        <f t="shared" si="64"/>
        <v>850442.78263999999</v>
      </c>
      <c r="T344" s="34">
        <v>982802.8</v>
      </c>
      <c r="U344" s="33">
        <v>47100.305710000001</v>
      </c>
      <c r="V344" s="32">
        <f t="shared" si="65"/>
        <v>1029272.7437190001</v>
      </c>
      <c r="W344" s="34">
        <v>2051135.48</v>
      </c>
      <c r="X344" s="33">
        <v>97673.221556999997</v>
      </c>
      <c r="Y344" s="32">
        <f t="shared" si="61"/>
        <v>2148808.4842873001</v>
      </c>
      <c r="Z344" s="34">
        <v>1439824.07</v>
      </c>
      <c r="AA344" s="33">
        <v>68563.181437000007</v>
      </c>
      <c r="AB344" s="32">
        <f t="shared" si="66"/>
        <v>1508386.9774193002</v>
      </c>
      <c r="AC344" s="34"/>
      <c r="AD344" s="33"/>
      <c r="AE344" s="32"/>
      <c r="AF344" s="34"/>
      <c r="AG344" s="33"/>
      <c r="AH344" s="32"/>
      <c r="AI344" s="147">
        <f t="shared" si="67"/>
        <v>1239616.8600000001</v>
      </c>
      <c r="AJ344" s="30">
        <f t="shared" si="68"/>
        <v>779.14</v>
      </c>
      <c r="AK344" s="29">
        <f>+$AL$600</f>
        <v>2144.19</v>
      </c>
      <c r="AL344" s="28">
        <f t="shared" si="62"/>
        <v>2171794.5500000003</v>
      </c>
      <c r="AM344" s="27">
        <f t="shared" si="63"/>
        <v>9.3293520816021061E-4</v>
      </c>
      <c r="AN344" s="79">
        <f t="shared" si="69"/>
        <v>9.3293520816021104E-4</v>
      </c>
    </row>
    <row r="345" spans="1:40" ht="15.75" customHeight="1" x14ac:dyDescent="0.25">
      <c r="A345" s="126">
        <v>1</v>
      </c>
      <c r="B345" s="77">
        <v>378</v>
      </c>
      <c r="C345" s="77">
        <v>4</v>
      </c>
      <c r="D345" s="78" t="s">
        <v>597</v>
      </c>
      <c r="E345" s="78" t="s">
        <v>434</v>
      </c>
      <c r="F345" s="124">
        <v>632</v>
      </c>
      <c r="G345" s="34">
        <v>10</v>
      </c>
      <c r="H345" s="34">
        <v>214602.83</v>
      </c>
      <c r="I345" s="33">
        <v>0</v>
      </c>
      <c r="J345" s="28">
        <v>236063.11300000001</v>
      </c>
      <c r="K345" s="34">
        <v>200313.15</v>
      </c>
      <c r="L345" s="33">
        <v>0</v>
      </c>
      <c r="M345" s="28">
        <v>220344.46500000003</v>
      </c>
      <c r="N345" s="34">
        <v>209851.72</v>
      </c>
      <c r="O345" s="33">
        <v>0</v>
      </c>
      <c r="P345" s="28">
        <v>230836.89200000002</v>
      </c>
      <c r="Q345" s="34">
        <v>258645.93</v>
      </c>
      <c r="R345" s="33">
        <v>0</v>
      </c>
      <c r="S345" s="28">
        <f t="shared" si="64"/>
        <v>284510.52299999999</v>
      </c>
      <c r="T345" s="34">
        <v>256004.22</v>
      </c>
      <c r="U345" s="33">
        <v>0</v>
      </c>
      <c r="V345" s="32">
        <f t="shared" si="65"/>
        <v>281604.64200000005</v>
      </c>
      <c r="W345" s="34">
        <v>361091.13</v>
      </c>
      <c r="X345" s="33">
        <v>0</v>
      </c>
      <c r="Y345" s="32">
        <f t="shared" si="61"/>
        <v>397200.24300000002</v>
      </c>
      <c r="Z345" s="34">
        <v>286177.65000000002</v>
      </c>
      <c r="AA345" s="33">
        <v>0</v>
      </c>
      <c r="AB345" s="32">
        <f t="shared" si="66"/>
        <v>314795.41500000004</v>
      </c>
      <c r="AC345" s="34"/>
      <c r="AD345" s="33"/>
      <c r="AE345" s="32"/>
      <c r="AF345" s="34"/>
      <c r="AG345" s="33"/>
      <c r="AH345" s="32"/>
      <c r="AI345" s="147">
        <f t="shared" si="67"/>
        <v>301789.53999999998</v>
      </c>
      <c r="AJ345" s="30">
        <f t="shared" si="68"/>
        <v>477.52</v>
      </c>
      <c r="AK345" s="29">
        <f>+$AL$600</f>
        <v>2144.19</v>
      </c>
      <c r="AL345" s="28">
        <f t="shared" si="62"/>
        <v>1053335.44</v>
      </c>
      <c r="AM345" s="27">
        <f t="shared" si="63"/>
        <v>4.5248005525150932E-4</v>
      </c>
      <c r="AN345" s="79">
        <f t="shared" si="69"/>
        <v>4.5248005525150899E-4</v>
      </c>
    </row>
    <row r="346" spans="1:40" ht="15.75" customHeight="1" x14ac:dyDescent="0.25">
      <c r="A346" s="126">
        <v>1</v>
      </c>
      <c r="B346" s="77">
        <v>379</v>
      </c>
      <c r="C346" s="77">
        <v>13</v>
      </c>
      <c r="D346" s="78" t="s">
        <v>597</v>
      </c>
      <c r="E346" s="78" t="s">
        <v>435</v>
      </c>
      <c r="F346" s="124">
        <v>1698</v>
      </c>
      <c r="G346" s="34">
        <v>10</v>
      </c>
      <c r="H346" s="34">
        <v>3155904.55</v>
      </c>
      <c r="I346" s="33">
        <v>0</v>
      </c>
      <c r="J346" s="28">
        <v>3471495.0049999999</v>
      </c>
      <c r="K346" s="34">
        <v>3684608.54</v>
      </c>
      <c r="L346" s="33">
        <v>0</v>
      </c>
      <c r="M346" s="28">
        <v>4053069.3940000003</v>
      </c>
      <c r="N346" s="34">
        <v>3249587.5</v>
      </c>
      <c r="O346" s="33">
        <v>0</v>
      </c>
      <c r="P346" s="28">
        <v>3574546.2500000005</v>
      </c>
      <c r="Q346" s="34">
        <v>3543469.4</v>
      </c>
      <c r="R346" s="33">
        <v>0</v>
      </c>
      <c r="S346" s="28">
        <f t="shared" si="64"/>
        <v>3897816.3400000003</v>
      </c>
      <c r="T346" s="34">
        <v>3301019.33</v>
      </c>
      <c r="U346" s="33">
        <v>0</v>
      </c>
      <c r="V346" s="32">
        <f t="shared" si="65"/>
        <v>3631121.2630000003</v>
      </c>
      <c r="W346" s="34">
        <v>3911303.66</v>
      </c>
      <c r="X346" s="33">
        <v>0</v>
      </c>
      <c r="Y346" s="32">
        <f t="shared" si="61"/>
        <v>4302434.0260000005</v>
      </c>
      <c r="Z346" s="34">
        <v>4600818.5</v>
      </c>
      <c r="AA346" s="33">
        <v>0</v>
      </c>
      <c r="AB346" s="32">
        <f t="shared" si="66"/>
        <v>5060900.3500000006</v>
      </c>
      <c r="AC346" s="34"/>
      <c r="AD346" s="33"/>
      <c r="AE346" s="32"/>
      <c r="AF346" s="34"/>
      <c r="AG346" s="33"/>
      <c r="AH346" s="32"/>
      <c r="AI346" s="147">
        <f t="shared" si="67"/>
        <v>4093363.65</v>
      </c>
      <c r="AJ346" s="30">
        <f t="shared" si="68"/>
        <v>2410.6999999999998</v>
      </c>
      <c r="AK346" s="29">
        <f>+$AL$600</f>
        <v>2144.19</v>
      </c>
      <c r="AL346" s="28">
        <f t="shared" si="62"/>
        <v>0</v>
      </c>
      <c r="AM346" s="27">
        <f t="shared" si="63"/>
        <v>0</v>
      </c>
      <c r="AN346" s="79">
        <f t="shared" si="69"/>
        <v>0</v>
      </c>
    </row>
    <row r="347" spans="1:40" ht="15.75" customHeight="1" x14ac:dyDescent="0.25">
      <c r="A347" s="126">
        <v>1</v>
      </c>
      <c r="B347" s="77">
        <v>380</v>
      </c>
      <c r="C347" s="77">
        <v>1</v>
      </c>
      <c r="D347" s="78" t="s">
        <v>598</v>
      </c>
      <c r="E347" s="78" t="s">
        <v>90</v>
      </c>
      <c r="F347" s="124">
        <v>37633</v>
      </c>
      <c r="G347" s="34">
        <v>15</v>
      </c>
      <c r="H347" s="34">
        <v>181192403.72</v>
      </c>
      <c r="I347" s="33">
        <v>0</v>
      </c>
      <c r="J347" s="28">
        <v>208371264.278</v>
      </c>
      <c r="K347" s="34">
        <v>181538856.93000001</v>
      </c>
      <c r="L347" s="33">
        <v>0</v>
      </c>
      <c r="M347" s="28">
        <v>208769685.46950001</v>
      </c>
      <c r="N347" s="34">
        <v>168109557.56999999</v>
      </c>
      <c r="O347" s="33">
        <v>0</v>
      </c>
      <c r="P347" s="28">
        <v>193325991.20549998</v>
      </c>
      <c r="Q347" s="34">
        <v>178245388.62</v>
      </c>
      <c r="R347" s="33">
        <v>0</v>
      </c>
      <c r="S347" s="28">
        <f t="shared" si="64"/>
        <v>204982196.91299999</v>
      </c>
      <c r="T347" s="34">
        <v>164615052.62</v>
      </c>
      <c r="U347" s="33">
        <v>0</v>
      </c>
      <c r="V347" s="32">
        <f t="shared" si="65"/>
        <v>189307310.51299998</v>
      </c>
      <c r="W347" s="34">
        <v>185004343.30000001</v>
      </c>
      <c r="X347" s="33">
        <v>0</v>
      </c>
      <c r="Y347" s="32">
        <f t="shared" si="61"/>
        <v>212754994.79499999</v>
      </c>
      <c r="Z347" s="34">
        <v>205816931.37</v>
      </c>
      <c r="AA347" s="33">
        <v>0</v>
      </c>
      <c r="AB347" s="32">
        <f t="shared" si="66"/>
        <v>236689471.07549998</v>
      </c>
      <c r="AC347" s="34"/>
      <c r="AD347" s="33"/>
      <c r="AE347" s="32"/>
      <c r="AF347" s="34"/>
      <c r="AG347" s="33"/>
      <c r="AH347" s="32"/>
      <c r="AI347" s="147">
        <f t="shared" si="67"/>
        <v>207411992.90000001</v>
      </c>
      <c r="AJ347" s="30">
        <f t="shared" si="68"/>
        <v>5511.44</v>
      </c>
      <c r="AK347" s="29">
        <f>+$AL$601</f>
        <v>2628.54</v>
      </c>
      <c r="AL347" s="28">
        <f t="shared" si="62"/>
        <v>0</v>
      </c>
      <c r="AM347" s="27">
        <f t="shared" si="63"/>
        <v>0</v>
      </c>
      <c r="AN347" s="79">
        <f t="shared" si="69"/>
        <v>0</v>
      </c>
    </row>
    <row r="348" spans="1:40" ht="15.75" customHeight="1" x14ac:dyDescent="0.25">
      <c r="A348" s="126">
        <v>1</v>
      </c>
      <c r="B348" s="77">
        <v>381</v>
      </c>
      <c r="C348" s="77">
        <v>14</v>
      </c>
      <c r="D348" s="78" t="s">
        <v>597</v>
      </c>
      <c r="E348" s="78" t="s">
        <v>436</v>
      </c>
      <c r="F348" s="124">
        <v>2123</v>
      </c>
      <c r="G348" s="34">
        <v>10</v>
      </c>
      <c r="H348" s="34">
        <v>1191783.27</v>
      </c>
      <c r="I348" s="33">
        <v>0</v>
      </c>
      <c r="J348" s="28">
        <v>1310961.5970000001</v>
      </c>
      <c r="K348" s="34">
        <v>1182212.9099999999</v>
      </c>
      <c r="L348" s="33">
        <v>0</v>
      </c>
      <c r="M348" s="28">
        <v>1300434.2010000001</v>
      </c>
      <c r="N348" s="34">
        <v>713658.02</v>
      </c>
      <c r="O348" s="33">
        <v>0</v>
      </c>
      <c r="P348" s="28">
        <v>785023.82200000004</v>
      </c>
      <c r="Q348" s="34">
        <v>929344.62</v>
      </c>
      <c r="R348" s="33">
        <v>0</v>
      </c>
      <c r="S348" s="28">
        <f t="shared" si="64"/>
        <v>1022279.0820000001</v>
      </c>
      <c r="T348" s="34">
        <v>738064.38</v>
      </c>
      <c r="U348" s="33">
        <v>0</v>
      </c>
      <c r="V348" s="32">
        <f t="shared" si="65"/>
        <v>811870.81800000009</v>
      </c>
      <c r="W348" s="34">
        <v>1668977.09</v>
      </c>
      <c r="X348" s="33">
        <v>0</v>
      </c>
      <c r="Y348" s="32">
        <f t="shared" si="61"/>
        <v>1835874.7990000003</v>
      </c>
      <c r="Z348" s="34">
        <v>1494416.06</v>
      </c>
      <c r="AA348" s="33">
        <v>0</v>
      </c>
      <c r="AB348" s="32">
        <f t="shared" si="66"/>
        <v>1643857.6660000002</v>
      </c>
      <c r="AC348" s="34"/>
      <c r="AD348" s="33"/>
      <c r="AE348" s="32"/>
      <c r="AF348" s="34"/>
      <c r="AG348" s="33"/>
      <c r="AH348" s="32"/>
      <c r="AI348" s="147">
        <f t="shared" si="67"/>
        <v>1219781.24</v>
      </c>
      <c r="AJ348" s="30">
        <f t="shared" si="68"/>
        <v>574.55999999999995</v>
      </c>
      <c r="AK348" s="29">
        <f>+$AL$600</f>
        <v>2144.19</v>
      </c>
      <c r="AL348" s="28">
        <f t="shared" si="62"/>
        <v>3332324.49</v>
      </c>
      <c r="AM348" s="27">
        <f t="shared" si="63"/>
        <v>1.4314626775978959E-3</v>
      </c>
      <c r="AN348" s="79">
        <f t="shared" si="69"/>
        <v>1.4314626775979E-3</v>
      </c>
    </row>
    <row r="349" spans="1:40" ht="15.75" customHeight="1" x14ac:dyDescent="0.25">
      <c r="A349" s="126">
        <v>1</v>
      </c>
      <c r="B349" s="77">
        <v>382</v>
      </c>
      <c r="C349" s="77">
        <v>17</v>
      </c>
      <c r="D349" s="78" t="s">
        <v>597</v>
      </c>
      <c r="E349" s="78" t="s">
        <v>437</v>
      </c>
      <c r="F349" s="124">
        <v>4854</v>
      </c>
      <c r="G349" s="34">
        <v>10</v>
      </c>
      <c r="H349" s="34">
        <v>7594069.6500000004</v>
      </c>
      <c r="I349" s="33">
        <v>0</v>
      </c>
      <c r="J349" s="28">
        <v>8353476.6150000012</v>
      </c>
      <c r="K349" s="34">
        <v>8852118.0500000007</v>
      </c>
      <c r="L349" s="33">
        <v>0</v>
      </c>
      <c r="M349" s="28">
        <v>9737329.8550000023</v>
      </c>
      <c r="N349" s="34">
        <v>7515287.9699999997</v>
      </c>
      <c r="O349" s="33">
        <v>0</v>
      </c>
      <c r="P349" s="28">
        <v>8266816.767</v>
      </c>
      <c r="Q349" s="34">
        <v>8668784.8499999996</v>
      </c>
      <c r="R349" s="33">
        <v>0</v>
      </c>
      <c r="S349" s="28">
        <f t="shared" si="64"/>
        <v>9535663.3350000009</v>
      </c>
      <c r="T349" s="34">
        <v>8464974.2599999998</v>
      </c>
      <c r="U349" s="33">
        <v>0</v>
      </c>
      <c r="V349" s="32">
        <f t="shared" si="65"/>
        <v>9311471.6860000007</v>
      </c>
      <c r="W349" s="34">
        <v>9640476.3200000003</v>
      </c>
      <c r="X349" s="33">
        <v>0</v>
      </c>
      <c r="Y349" s="32">
        <f t="shared" si="61"/>
        <v>10604523.952000001</v>
      </c>
      <c r="Z349" s="34">
        <v>10114065.869999999</v>
      </c>
      <c r="AA349" s="33">
        <v>0</v>
      </c>
      <c r="AB349" s="32">
        <f t="shared" si="66"/>
        <v>11125472.457</v>
      </c>
      <c r="AC349" s="34"/>
      <c r="AD349" s="33"/>
      <c r="AE349" s="32"/>
      <c r="AF349" s="34"/>
      <c r="AG349" s="33"/>
      <c r="AH349" s="32"/>
      <c r="AI349" s="147">
        <f t="shared" si="67"/>
        <v>9768789.6400000006</v>
      </c>
      <c r="AJ349" s="30">
        <f t="shared" si="68"/>
        <v>2012.52</v>
      </c>
      <c r="AK349" s="29">
        <f>+$AL$600</f>
        <v>2144.19</v>
      </c>
      <c r="AL349" s="28">
        <f t="shared" si="62"/>
        <v>639126.1800000004</v>
      </c>
      <c r="AM349" s="27">
        <f t="shared" si="63"/>
        <v>2.7454867486380818E-4</v>
      </c>
      <c r="AN349" s="79">
        <f t="shared" si="69"/>
        <v>2.7454867486380801E-4</v>
      </c>
    </row>
    <row r="350" spans="1:40" ht="15.75" customHeight="1" x14ac:dyDescent="0.25">
      <c r="A350" s="126">
        <v>1</v>
      </c>
      <c r="B350" s="77">
        <v>383</v>
      </c>
      <c r="C350" s="77">
        <v>17</v>
      </c>
      <c r="D350" s="78" t="s">
        <v>597</v>
      </c>
      <c r="E350" s="78" t="s">
        <v>438</v>
      </c>
      <c r="F350" s="124">
        <v>1804</v>
      </c>
      <c r="G350" s="34">
        <v>10</v>
      </c>
      <c r="H350" s="34">
        <v>2099037.91</v>
      </c>
      <c r="I350" s="33">
        <v>0</v>
      </c>
      <c r="J350" s="28">
        <v>2308941.7010000004</v>
      </c>
      <c r="K350" s="34">
        <v>2335784.27</v>
      </c>
      <c r="L350" s="33">
        <v>0</v>
      </c>
      <c r="M350" s="28">
        <v>2569362.6970000002</v>
      </c>
      <c r="N350" s="34">
        <v>2284351.06</v>
      </c>
      <c r="O350" s="33">
        <v>0</v>
      </c>
      <c r="P350" s="28">
        <v>2512786.1660000002</v>
      </c>
      <c r="Q350" s="34">
        <v>2679157.7999999998</v>
      </c>
      <c r="R350" s="33">
        <v>0</v>
      </c>
      <c r="S350" s="28">
        <f t="shared" si="64"/>
        <v>2947073.58</v>
      </c>
      <c r="T350" s="34">
        <v>2786274.49</v>
      </c>
      <c r="U350" s="33">
        <v>0</v>
      </c>
      <c r="V350" s="32">
        <f t="shared" si="65"/>
        <v>3064901.9390000007</v>
      </c>
      <c r="W350" s="34">
        <v>3185979.69</v>
      </c>
      <c r="X350" s="33">
        <v>0</v>
      </c>
      <c r="Y350" s="32">
        <f t="shared" si="61"/>
        <v>3504577.6590000005</v>
      </c>
      <c r="Z350" s="34">
        <v>3166574.46</v>
      </c>
      <c r="AA350" s="33">
        <v>0</v>
      </c>
      <c r="AB350" s="32">
        <f t="shared" si="66"/>
        <v>3483231.9060000004</v>
      </c>
      <c r="AC350" s="34"/>
      <c r="AD350" s="33"/>
      <c r="AE350" s="32"/>
      <c r="AF350" s="34"/>
      <c r="AG350" s="33"/>
      <c r="AH350" s="32"/>
      <c r="AI350" s="147">
        <f t="shared" si="67"/>
        <v>3102514.25</v>
      </c>
      <c r="AJ350" s="30">
        <f t="shared" si="68"/>
        <v>1719.8</v>
      </c>
      <c r="AK350" s="29">
        <f>+$AL$600</f>
        <v>2144.19</v>
      </c>
      <c r="AL350" s="28">
        <f t="shared" si="62"/>
        <v>765599.56000000017</v>
      </c>
      <c r="AM350" s="27">
        <f t="shared" si="63"/>
        <v>3.2887769465853283E-4</v>
      </c>
      <c r="AN350" s="79">
        <f t="shared" si="69"/>
        <v>3.28877694658533E-4</v>
      </c>
    </row>
    <row r="351" spans="1:40" ht="15.75" customHeight="1" x14ac:dyDescent="0.25">
      <c r="A351" s="126">
        <v>1</v>
      </c>
      <c r="B351" s="77">
        <v>385</v>
      </c>
      <c r="C351" s="77">
        <v>20</v>
      </c>
      <c r="D351" s="78" t="s">
        <v>597</v>
      </c>
      <c r="E351" s="78" t="s">
        <v>439</v>
      </c>
      <c r="F351" s="124">
        <v>2991</v>
      </c>
      <c r="G351" s="34">
        <v>10</v>
      </c>
      <c r="H351" s="34">
        <v>2213324.0499999998</v>
      </c>
      <c r="I351" s="33">
        <v>0</v>
      </c>
      <c r="J351" s="28">
        <v>2434656.4550000001</v>
      </c>
      <c r="K351" s="34">
        <v>2765325.98</v>
      </c>
      <c r="L351" s="33">
        <v>0</v>
      </c>
      <c r="M351" s="28">
        <v>3041858.5780000002</v>
      </c>
      <c r="N351" s="34">
        <v>1769637.16</v>
      </c>
      <c r="O351" s="33">
        <v>0</v>
      </c>
      <c r="P351" s="28">
        <v>1946600.8760000002</v>
      </c>
      <c r="Q351" s="34">
        <v>2017491.78</v>
      </c>
      <c r="R351" s="33">
        <v>0</v>
      </c>
      <c r="S351" s="28">
        <f t="shared" si="64"/>
        <v>2219240.9580000001</v>
      </c>
      <c r="T351" s="34">
        <v>1796305.24</v>
      </c>
      <c r="U351" s="33">
        <v>0</v>
      </c>
      <c r="V351" s="32">
        <f t="shared" si="65"/>
        <v>1975935.7640000002</v>
      </c>
      <c r="W351" s="34">
        <v>2917637.26</v>
      </c>
      <c r="X351" s="33">
        <v>0</v>
      </c>
      <c r="Y351" s="32">
        <f t="shared" si="61"/>
        <v>3209400.986</v>
      </c>
      <c r="Z351" s="34">
        <v>3066317.84</v>
      </c>
      <c r="AA351" s="33">
        <v>0</v>
      </c>
      <c r="AB351" s="32">
        <f t="shared" si="66"/>
        <v>3372949.6240000003</v>
      </c>
      <c r="AC351" s="34"/>
      <c r="AD351" s="33"/>
      <c r="AE351" s="32"/>
      <c r="AF351" s="34"/>
      <c r="AG351" s="33"/>
      <c r="AH351" s="32"/>
      <c r="AI351" s="147">
        <f t="shared" si="67"/>
        <v>2544825.64</v>
      </c>
      <c r="AJ351" s="30">
        <f t="shared" si="68"/>
        <v>850.83</v>
      </c>
      <c r="AK351" s="29">
        <f>+$AL$600</f>
        <v>2144.19</v>
      </c>
      <c r="AL351" s="28">
        <f t="shared" si="62"/>
        <v>3868439.7600000002</v>
      </c>
      <c r="AM351" s="27">
        <f t="shared" si="63"/>
        <v>1.6617610780682891E-3</v>
      </c>
      <c r="AN351" s="79">
        <f t="shared" si="69"/>
        <v>1.66176107806829E-3</v>
      </c>
    </row>
    <row r="352" spans="1:40" ht="15.75" customHeight="1" x14ac:dyDescent="0.25">
      <c r="A352" s="126">
        <v>1</v>
      </c>
      <c r="B352" s="77">
        <v>386</v>
      </c>
      <c r="C352" s="77">
        <v>14</v>
      </c>
      <c r="D352" s="78" t="s">
        <v>597</v>
      </c>
      <c r="E352" s="78" t="s">
        <v>440</v>
      </c>
      <c r="F352" s="124">
        <v>4362</v>
      </c>
      <c r="G352" s="34">
        <v>10</v>
      </c>
      <c r="H352" s="34">
        <v>3384325.25</v>
      </c>
      <c r="I352" s="33">
        <v>0</v>
      </c>
      <c r="J352" s="28">
        <v>3722757.7750000004</v>
      </c>
      <c r="K352" s="34">
        <v>2715250.09</v>
      </c>
      <c r="L352" s="33">
        <v>0</v>
      </c>
      <c r="M352" s="28">
        <v>2986775.0989999999</v>
      </c>
      <c r="N352" s="34">
        <v>1548627.55</v>
      </c>
      <c r="O352" s="33">
        <v>0</v>
      </c>
      <c r="P352" s="28">
        <v>1703490.3050000002</v>
      </c>
      <c r="Q352" s="34">
        <v>3155446.07</v>
      </c>
      <c r="R352" s="33">
        <v>0</v>
      </c>
      <c r="S352" s="28">
        <f t="shared" si="64"/>
        <v>3470990.6770000001</v>
      </c>
      <c r="T352" s="34">
        <v>2670876.92</v>
      </c>
      <c r="U352" s="33">
        <v>0</v>
      </c>
      <c r="V352" s="32">
        <f t="shared" si="65"/>
        <v>2937964.6120000002</v>
      </c>
      <c r="W352" s="34">
        <v>3459520.31</v>
      </c>
      <c r="X352" s="33">
        <v>0</v>
      </c>
      <c r="Y352" s="32">
        <f t="shared" si="61"/>
        <v>3805472.3410000005</v>
      </c>
      <c r="Z352" s="34">
        <v>3805035.34</v>
      </c>
      <c r="AA352" s="33">
        <v>0</v>
      </c>
      <c r="AB352" s="32">
        <f t="shared" si="66"/>
        <v>4185538.8740000003</v>
      </c>
      <c r="AC352" s="34"/>
      <c r="AD352" s="33"/>
      <c r="AE352" s="32"/>
      <c r="AF352" s="34"/>
      <c r="AG352" s="33"/>
      <c r="AH352" s="32"/>
      <c r="AI352" s="147">
        <f t="shared" si="67"/>
        <v>3220691.36</v>
      </c>
      <c r="AJ352" s="30">
        <f t="shared" si="68"/>
        <v>738.35</v>
      </c>
      <c r="AK352" s="29">
        <f>+$AL$600</f>
        <v>2144.19</v>
      </c>
      <c r="AL352" s="28">
        <f t="shared" si="62"/>
        <v>6132274.080000001</v>
      </c>
      <c r="AM352" s="27">
        <f t="shared" si="63"/>
        <v>2.6342337010286099E-3</v>
      </c>
      <c r="AN352" s="79">
        <f t="shared" si="69"/>
        <v>2.6342337010286099E-3</v>
      </c>
    </row>
    <row r="353" spans="1:40" ht="15.75" customHeight="1" x14ac:dyDescent="0.25">
      <c r="A353" s="126">
        <v>1</v>
      </c>
      <c r="B353" s="77">
        <v>387</v>
      </c>
      <c r="C353" s="77">
        <v>9</v>
      </c>
      <c r="D353" s="78" t="s">
        <v>598</v>
      </c>
      <c r="E353" s="78" t="s">
        <v>91</v>
      </c>
      <c r="F353" s="124">
        <v>7182</v>
      </c>
      <c r="G353" s="34">
        <v>12</v>
      </c>
      <c r="H353" s="34">
        <v>11308859.85</v>
      </c>
      <c r="I353" s="33">
        <v>0</v>
      </c>
      <c r="J353" s="28">
        <v>12665923.032000002</v>
      </c>
      <c r="K353" s="34">
        <v>12718139.23</v>
      </c>
      <c r="L353" s="33">
        <v>0</v>
      </c>
      <c r="M353" s="28">
        <v>14244315.937600002</v>
      </c>
      <c r="N353" s="34">
        <v>12750279.58</v>
      </c>
      <c r="O353" s="33">
        <v>1147525.6233000001</v>
      </c>
      <c r="P353" s="28">
        <v>12995084.431504002</v>
      </c>
      <c r="Q353" s="34">
        <v>12974106.970000001</v>
      </c>
      <c r="R353" s="33">
        <v>1176437.8145000001</v>
      </c>
      <c r="S353" s="28">
        <f t="shared" si="64"/>
        <v>13213389.454160001</v>
      </c>
      <c r="T353" s="34">
        <v>11281757.77</v>
      </c>
      <c r="U353" s="33">
        <v>1025747.536722</v>
      </c>
      <c r="V353" s="32">
        <f t="shared" si="65"/>
        <v>11486731.461271361</v>
      </c>
      <c r="W353" s="34">
        <v>13480634.25</v>
      </c>
      <c r="X353" s="33">
        <v>1225513.0210460001</v>
      </c>
      <c r="Y353" s="32">
        <f t="shared" si="61"/>
        <v>13725735.776428482</v>
      </c>
      <c r="Z353" s="34">
        <v>14678565.890000001</v>
      </c>
      <c r="AA353" s="33">
        <v>1334415.906031</v>
      </c>
      <c r="AB353" s="32">
        <f t="shared" si="66"/>
        <v>14945447.982045284</v>
      </c>
      <c r="AC353" s="34"/>
      <c r="AD353" s="33"/>
      <c r="AE353" s="32"/>
      <c r="AF353" s="34"/>
      <c r="AG353" s="33"/>
      <c r="AH353" s="32"/>
      <c r="AI353" s="147">
        <f t="shared" si="67"/>
        <v>13273277.82</v>
      </c>
      <c r="AJ353" s="30">
        <f t="shared" si="68"/>
        <v>1848.13</v>
      </c>
      <c r="AK353" s="29">
        <f>+$AL$601</f>
        <v>2628.54</v>
      </c>
      <c r="AL353" s="28">
        <f t="shared" si="62"/>
        <v>5604904.6199999992</v>
      </c>
      <c r="AM353" s="27">
        <f t="shared" si="63"/>
        <v>2.40769222778362E-3</v>
      </c>
      <c r="AN353" s="79">
        <f t="shared" si="69"/>
        <v>2.40769222778362E-3</v>
      </c>
    </row>
    <row r="354" spans="1:40" ht="15.75" customHeight="1" x14ac:dyDescent="0.25">
      <c r="A354" s="126">
        <v>1</v>
      </c>
      <c r="B354" s="77">
        <v>388</v>
      </c>
      <c r="C354" s="77">
        <v>12</v>
      </c>
      <c r="D354" s="78" t="s">
        <v>597</v>
      </c>
      <c r="E354" s="78" t="s">
        <v>442</v>
      </c>
      <c r="F354" s="124">
        <v>6895</v>
      </c>
      <c r="G354" s="34">
        <v>10</v>
      </c>
      <c r="H354" s="34">
        <v>6682836.5999999996</v>
      </c>
      <c r="I354" s="33">
        <v>601456.20290000003</v>
      </c>
      <c r="J354" s="28">
        <v>6689518.4368099999</v>
      </c>
      <c r="K354" s="34">
        <v>6445058.9900000002</v>
      </c>
      <c r="L354" s="33">
        <v>580056.19140000001</v>
      </c>
      <c r="M354" s="28">
        <v>6451503.0784600005</v>
      </c>
      <c r="N354" s="34">
        <v>4484194.1500000004</v>
      </c>
      <c r="O354" s="33">
        <v>403578.505</v>
      </c>
      <c r="P354" s="28">
        <v>4488677.2095000008</v>
      </c>
      <c r="Q354" s="34">
        <v>5448201.3399999999</v>
      </c>
      <c r="R354" s="33">
        <v>495159.76990000001</v>
      </c>
      <c r="S354" s="28">
        <f t="shared" si="64"/>
        <v>5448345.7271100003</v>
      </c>
      <c r="T354" s="34">
        <v>4542035</v>
      </c>
      <c r="U354" s="33">
        <v>414925.97237600002</v>
      </c>
      <c r="V354" s="32">
        <f t="shared" si="65"/>
        <v>4539819.9303863999</v>
      </c>
      <c r="W354" s="34">
        <v>6154104.9299999997</v>
      </c>
      <c r="X354" s="33">
        <v>559464.43339200004</v>
      </c>
      <c r="Y354" s="32">
        <f t="shared" si="61"/>
        <v>6154104.5462687993</v>
      </c>
      <c r="Z354" s="34">
        <v>7197557.9500000002</v>
      </c>
      <c r="AA354" s="33">
        <v>654323.74853300001</v>
      </c>
      <c r="AB354" s="32">
        <f t="shared" si="66"/>
        <v>7197557.6216137009</v>
      </c>
      <c r="AC354" s="34"/>
      <c r="AD354" s="33"/>
      <c r="AE354" s="32"/>
      <c r="AF354" s="34"/>
      <c r="AG354" s="33"/>
      <c r="AH354" s="32"/>
      <c r="AI354" s="147">
        <f t="shared" si="67"/>
        <v>5565701.0099999998</v>
      </c>
      <c r="AJ354" s="30">
        <f t="shared" si="68"/>
        <v>807.21</v>
      </c>
      <c r="AK354" s="29">
        <f>+$AL$600</f>
        <v>2144.19</v>
      </c>
      <c r="AL354" s="28">
        <f t="shared" si="62"/>
        <v>9218477.0999999996</v>
      </c>
      <c r="AM354" s="27">
        <f t="shared" si="63"/>
        <v>3.9599702707646236E-3</v>
      </c>
      <c r="AN354" s="79">
        <f t="shared" si="69"/>
        <v>3.9599702707646201E-3</v>
      </c>
    </row>
    <row r="355" spans="1:40" ht="15.75" customHeight="1" x14ac:dyDescent="0.25">
      <c r="A355" s="126">
        <v>1</v>
      </c>
      <c r="B355" s="77">
        <v>389</v>
      </c>
      <c r="C355" s="77">
        <v>17</v>
      </c>
      <c r="D355" s="78" t="s">
        <v>598</v>
      </c>
      <c r="E355" s="78" t="s">
        <v>92</v>
      </c>
      <c r="F355" s="124">
        <v>24826</v>
      </c>
      <c r="G355" s="34">
        <v>12</v>
      </c>
      <c r="H355" s="34">
        <v>32473864.449999999</v>
      </c>
      <c r="I355" s="33">
        <v>3018333.0359999998</v>
      </c>
      <c r="J355" s="28">
        <v>32990195.183680005</v>
      </c>
      <c r="K355" s="34">
        <v>33616494.219999999</v>
      </c>
      <c r="L355" s="33">
        <v>3096419.6822000002</v>
      </c>
      <c r="M355" s="28">
        <v>34182483.482336</v>
      </c>
      <c r="N355" s="34">
        <v>30848126.649999999</v>
      </c>
      <c r="O355" s="33">
        <v>2262197.7171</v>
      </c>
      <c r="P355" s="28">
        <v>32016240.404847998</v>
      </c>
      <c r="Q355" s="34">
        <v>34356969.450000003</v>
      </c>
      <c r="R355" s="33">
        <v>2538308.9478000002</v>
      </c>
      <c r="S355" s="28">
        <f t="shared" si="64"/>
        <v>35636899.762464009</v>
      </c>
      <c r="T355" s="34">
        <v>32958034.23</v>
      </c>
      <c r="U355" s="33">
        <v>2441086.663526</v>
      </c>
      <c r="V355" s="32">
        <f t="shared" si="65"/>
        <v>34178981.274450883</v>
      </c>
      <c r="W355" s="34">
        <v>37785516.899999999</v>
      </c>
      <c r="X355" s="33">
        <v>2798927.4788190001</v>
      </c>
      <c r="Y355" s="32">
        <f t="shared" si="61"/>
        <v>39184980.151722722</v>
      </c>
      <c r="Z355" s="34">
        <v>44788958.640000001</v>
      </c>
      <c r="AA355" s="33">
        <v>3317700.9178209999</v>
      </c>
      <c r="AB355" s="32">
        <f t="shared" si="66"/>
        <v>46447808.648840487</v>
      </c>
      <c r="AC355" s="34"/>
      <c r="AD355" s="33"/>
      <c r="AE355" s="32"/>
      <c r="AF355" s="34"/>
      <c r="AG355" s="33"/>
      <c r="AH355" s="32"/>
      <c r="AI355" s="147">
        <f t="shared" si="67"/>
        <v>37492982.049999997</v>
      </c>
      <c r="AJ355" s="30">
        <f t="shared" si="68"/>
        <v>1510.23</v>
      </c>
      <c r="AK355" s="29">
        <f>+$AL$601</f>
        <v>2628.54</v>
      </c>
      <c r="AL355" s="28">
        <f t="shared" si="62"/>
        <v>27763164.059999999</v>
      </c>
      <c r="AM355" s="27">
        <f t="shared" si="63"/>
        <v>1.1926189446189638E-2</v>
      </c>
      <c r="AN355" s="79">
        <f t="shared" si="69"/>
        <v>1.1926189446189599E-2</v>
      </c>
    </row>
    <row r="356" spans="1:40" ht="15.75" customHeight="1" x14ac:dyDescent="0.25">
      <c r="A356" s="126">
        <v>1</v>
      </c>
      <c r="B356" s="77">
        <v>390</v>
      </c>
      <c r="C356" s="77">
        <v>7</v>
      </c>
      <c r="D356" s="78" t="s">
        <v>597</v>
      </c>
      <c r="E356" s="78" t="s">
        <v>444</v>
      </c>
      <c r="F356" s="124">
        <v>2218</v>
      </c>
      <c r="G356" s="34">
        <v>10</v>
      </c>
      <c r="H356" s="34">
        <v>1270533.93</v>
      </c>
      <c r="I356" s="33">
        <v>0</v>
      </c>
      <c r="J356" s="28">
        <v>1397587.3230000001</v>
      </c>
      <c r="K356" s="34">
        <v>1169744.8500000001</v>
      </c>
      <c r="L356" s="33">
        <v>0</v>
      </c>
      <c r="M356" s="28">
        <v>1286719.3350000002</v>
      </c>
      <c r="N356" s="34">
        <v>1023362.71</v>
      </c>
      <c r="O356" s="33">
        <v>0</v>
      </c>
      <c r="P356" s="28">
        <v>1125698.9810000001</v>
      </c>
      <c r="Q356" s="34">
        <v>1500200.46</v>
      </c>
      <c r="R356" s="33">
        <v>0</v>
      </c>
      <c r="S356" s="28">
        <f t="shared" si="64"/>
        <v>1650220.5060000001</v>
      </c>
      <c r="T356" s="34">
        <v>1041056.09</v>
      </c>
      <c r="U356" s="33">
        <v>0</v>
      </c>
      <c r="V356" s="32">
        <f t="shared" si="65"/>
        <v>1145161.699</v>
      </c>
      <c r="W356" s="34">
        <v>1614941.37</v>
      </c>
      <c r="X356" s="33">
        <v>0</v>
      </c>
      <c r="Y356" s="32">
        <f t="shared" si="61"/>
        <v>1776435.5070000002</v>
      </c>
      <c r="Z356" s="34">
        <v>2022257.34</v>
      </c>
      <c r="AA356" s="33">
        <v>0</v>
      </c>
      <c r="AB356" s="32">
        <f t="shared" si="66"/>
        <v>2224483.0740000005</v>
      </c>
      <c r="AC356" s="34"/>
      <c r="AD356" s="33"/>
      <c r="AE356" s="32"/>
      <c r="AF356" s="34"/>
      <c r="AG356" s="33"/>
      <c r="AH356" s="32"/>
      <c r="AI356" s="147">
        <f t="shared" si="67"/>
        <v>1584399.95</v>
      </c>
      <c r="AJ356" s="30">
        <f t="shared" si="68"/>
        <v>714.34</v>
      </c>
      <c r="AK356" s="29">
        <f>+$AL$600</f>
        <v>2144.19</v>
      </c>
      <c r="AL356" s="28">
        <f t="shared" si="62"/>
        <v>3171407.3</v>
      </c>
      <c r="AM356" s="27">
        <f t="shared" si="63"/>
        <v>1.3623376712066577E-3</v>
      </c>
      <c r="AN356" s="79">
        <f t="shared" si="69"/>
        <v>1.3623376712066601E-3</v>
      </c>
    </row>
    <row r="357" spans="1:40" ht="15.75" customHeight="1" x14ac:dyDescent="0.25">
      <c r="A357" s="126">
        <v>1</v>
      </c>
      <c r="B357" s="77">
        <v>391</v>
      </c>
      <c r="C357" s="77">
        <v>3</v>
      </c>
      <c r="D357" s="78" t="s">
        <v>598</v>
      </c>
      <c r="E357" s="78" t="s">
        <v>93</v>
      </c>
      <c r="F357" s="124">
        <v>47768</v>
      </c>
      <c r="G357" s="34">
        <v>15</v>
      </c>
      <c r="H357" s="34">
        <v>125932428.70999999</v>
      </c>
      <c r="I357" s="33">
        <v>11438754.995300001</v>
      </c>
      <c r="J357" s="28">
        <v>131667724.77190499</v>
      </c>
      <c r="K357" s="34">
        <v>125121296.55</v>
      </c>
      <c r="L357" s="33">
        <v>11353382.0855</v>
      </c>
      <c r="M357" s="28">
        <v>130833101.63417499</v>
      </c>
      <c r="N357" s="34">
        <v>109587535.08</v>
      </c>
      <c r="O357" s="33">
        <v>9861274.4308000002</v>
      </c>
      <c r="P357" s="28">
        <v>114685199.74657999</v>
      </c>
      <c r="Q357" s="34">
        <v>110053179.66</v>
      </c>
      <c r="R357" s="33">
        <v>9932257.2732999995</v>
      </c>
      <c r="S357" s="28">
        <f t="shared" si="64"/>
        <v>115139060.74470499</v>
      </c>
      <c r="T357" s="34">
        <v>98533880.239999995</v>
      </c>
      <c r="U357" s="33">
        <v>8903612.7320850007</v>
      </c>
      <c r="V357" s="32">
        <f t="shared" si="65"/>
        <v>103074807.63410223</v>
      </c>
      <c r="W357" s="34">
        <v>112759060.89</v>
      </c>
      <c r="X357" s="33">
        <v>10250819.806306001</v>
      </c>
      <c r="Y357" s="32">
        <f t="shared" si="61"/>
        <v>117884477.24624808</v>
      </c>
      <c r="Z357" s="34">
        <v>120769475.16</v>
      </c>
      <c r="AA357" s="33">
        <v>10979038.945478</v>
      </c>
      <c r="AB357" s="32">
        <f t="shared" si="66"/>
        <v>126259001.64670029</v>
      </c>
      <c r="AC357" s="34"/>
      <c r="AD357" s="33"/>
      <c r="AE357" s="32"/>
      <c r="AF357" s="34"/>
      <c r="AG357" s="33"/>
      <c r="AH357" s="32"/>
      <c r="AI357" s="147">
        <f t="shared" si="67"/>
        <v>115408509.40000001</v>
      </c>
      <c r="AJ357" s="30">
        <f t="shared" si="68"/>
        <v>2416.02</v>
      </c>
      <c r="AK357" s="29">
        <f>+$AL$601</f>
        <v>2628.54</v>
      </c>
      <c r="AL357" s="28">
        <f t="shared" si="62"/>
        <v>10151655.359999999</v>
      </c>
      <c r="AM357" s="27">
        <f t="shared" si="63"/>
        <v>4.3608345487616751E-3</v>
      </c>
      <c r="AN357" s="79">
        <f t="shared" si="69"/>
        <v>4.3608345487616803E-3</v>
      </c>
    </row>
    <row r="358" spans="1:40" ht="15.75" customHeight="1" x14ac:dyDescent="0.25">
      <c r="A358" s="126">
        <v>1</v>
      </c>
      <c r="B358" s="77">
        <v>393</v>
      </c>
      <c r="C358" s="77">
        <v>8</v>
      </c>
      <c r="D358" s="78" t="s">
        <v>597</v>
      </c>
      <c r="E358" s="78" t="s">
        <v>445</v>
      </c>
      <c r="F358" s="124">
        <v>1062</v>
      </c>
      <c r="G358" s="34">
        <v>10</v>
      </c>
      <c r="H358" s="34">
        <v>2574116.29</v>
      </c>
      <c r="I358" s="33">
        <v>0</v>
      </c>
      <c r="J358" s="28">
        <v>2831527.9190000002</v>
      </c>
      <c r="K358" s="34">
        <v>1848713.13</v>
      </c>
      <c r="L358" s="33">
        <v>0</v>
      </c>
      <c r="M358" s="28">
        <v>2033584.443</v>
      </c>
      <c r="N358" s="34">
        <v>1935886.07</v>
      </c>
      <c r="O358" s="33">
        <v>0</v>
      </c>
      <c r="P358" s="28">
        <v>2129474.6770000001</v>
      </c>
      <c r="Q358" s="34">
        <v>2085575.49</v>
      </c>
      <c r="R358" s="33">
        <v>0</v>
      </c>
      <c r="S358" s="28">
        <f t="shared" si="64"/>
        <v>2294133.0390000003</v>
      </c>
      <c r="T358" s="34">
        <v>2002798.17</v>
      </c>
      <c r="U358" s="33">
        <v>0</v>
      </c>
      <c r="V358" s="32">
        <f t="shared" si="65"/>
        <v>2203077.9870000002</v>
      </c>
      <c r="W358" s="34">
        <v>2163961.5699999998</v>
      </c>
      <c r="X358" s="33">
        <v>0</v>
      </c>
      <c r="Y358" s="32">
        <f t="shared" si="61"/>
        <v>2380357.727</v>
      </c>
      <c r="Z358" s="34">
        <v>2441780.5</v>
      </c>
      <c r="AA358" s="33">
        <v>0</v>
      </c>
      <c r="AB358" s="32">
        <f t="shared" si="66"/>
        <v>2685958.5500000003</v>
      </c>
      <c r="AC358" s="34"/>
      <c r="AD358" s="33"/>
      <c r="AE358" s="32"/>
      <c r="AF358" s="34"/>
      <c r="AG358" s="33"/>
      <c r="AH358" s="32"/>
      <c r="AI358" s="147">
        <f t="shared" si="67"/>
        <v>2338600.4</v>
      </c>
      <c r="AJ358" s="30">
        <f t="shared" si="68"/>
        <v>2202.0700000000002</v>
      </c>
      <c r="AK358" s="29">
        <f>+$AL$600</f>
        <v>2144.19</v>
      </c>
      <c r="AL358" s="28">
        <f t="shared" si="62"/>
        <v>0</v>
      </c>
      <c r="AM358" s="27">
        <f t="shared" si="63"/>
        <v>0</v>
      </c>
      <c r="AN358" s="79">
        <f t="shared" si="69"/>
        <v>0</v>
      </c>
    </row>
    <row r="359" spans="1:40" ht="15.75" customHeight="1" x14ac:dyDescent="0.25">
      <c r="A359" s="126">
        <v>1</v>
      </c>
      <c r="B359" s="77">
        <v>394</v>
      </c>
      <c r="C359" s="77">
        <v>15</v>
      </c>
      <c r="D359" s="78" t="s">
        <v>598</v>
      </c>
      <c r="E359" s="78" t="s">
        <v>94</v>
      </c>
      <c r="F359" s="124">
        <v>3825</v>
      </c>
      <c r="G359" s="34">
        <v>12</v>
      </c>
      <c r="H359" s="34">
        <v>2541498.5099999998</v>
      </c>
      <c r="I359" s="33">
        <v>184929.17619999999</v>
      </c>
      <c r="J359" s="28">
        <v>2639357.6538559999</v>
      </c>
      <c r="K359" s="34">
        <v>2320973.37</v>
      </c>
      <c r="L359" s="33">
        <v>183789.16870000001</v>
      </c>
      <c r="M359" s="28">
        <v>2393646.3054560004</v>
      </c>
      <c r="N359" s="34">
        <v>2373037.33</v>
      </c>
      <c r="O359" s="33">
        <v>111871.0095</v>
      </c>
      <c r="P359" s="28">
        <v>2532506.2789600003</v>
      </c>
      <c r="Q359" s="34">
        <v>2247161.9</v>
      </c>
      <c r="R359" s="33">
        <v>111362.7847</v>
      </c>
      <c r="S359" s="28">
        <f t="shared" si="64"/>
        <v>2392095.0091359997</v>
      </c>
      <c r="T359" s="34">
        <v>2199263.08</v>
      </c>
      <c r="U359" s="33">
        <v>109014.22113000001</v>
      </c>
      <c r="V359" s="32">
        <f t="shared" si="65"/>
        <v>2341078.7219344005</v>
      </c>
      <c r="W359" s="34">
        <v>3720680.36</v>
      </c>
      <c r="X359" s="33">
        <v>177175.238209</v>
      </c>
      <c r="Y359" s="32">
        <f t="shared" si="61"/>
        <v>3968725.7364059202</v>
      </c>
      <c r="Z359" s="34">
        <v>4179560.83</v>
      </c>
      <c r="AA359" s="33">
        <v>199026.63635799999</v>
      </c>
      <c r="AB359" s="32">
        <f t="shared" si="66"/>
        <v>4458198.296879041</v>
      </c>
      <c r="AC359" s="34"/>
      <c r="AD359" s="33"/>
      <c r="AE359" s="32"/>
      <c r="AF359" s="34"/>
      <c r="AG359" s="33"/>
      <c r="AH359" s="32"/>
      <c r="AI359" s="147">
        <f t="shared" si="67"/>
        <v>3138520.81</v>
      </c>
      <c r="AJ359" s="30">
        <f t="shared" si="68"/>
        <v>820.53</v>
      </c>
      <c r="AK359" s="29">
        <f>+$AL$601</f>
        <v>2628.54</v>
      </c>
      <c r="AL359" s="28">
        <f t="shared" si="62"/>
        <v>6915638.25</v>
      </c>
      <c r="AM359" s="27">
        <f t="shared" si="63"/>
        <v>2.9707425181283672E-3</v>
      </c>
      <c r="AN359" s="79">
        <f t="shared" si="69"/>
        <v>2.9707425181283698E-3</v>
      </c>
    </row>
    <row r="360" spans="1:40" ht="15.75" customHeight="1" x14ac:dyDescent="0.25">
      <c r="A360" s="126">
        <v>1</v>
      </c>
      <c r="B360" s="77">
        <v>395</v>
      </c>
      <c r="C360" s="77">
        <v>10</v>
      </c>
      <c r="D360" s="78" t="s">
        <v>598</v>
      </c>
      <c r="E360" s="78" t="s">
        <v>95</v>
      </c>
      <c r="F360" s="124">
        <v>13686</v>
      </c>
      <c r="G360" s="34">
        <v>12</v>
      </c>
      <c r="H360" s="34">
        <v>16619262.68</v>
      </c>
      <c r="I360" s="33">
        <v>987963.52399999998</v>
      </c>
      <c r="J360" s="28">
        <v>17507055.054719999</v>
      </c>
      <c r="K360" s="34">
        <v>16004672.310000001</v>
      </c>
      <c r="L360" s="33">
        <v>952074.51439999999</v>
      </c>
      <c r="M360" s="28">
        <v>16858909.531072002</v>
      </c>
      <c r="N360" s="34">
        <v>10973466.02</v>
      </c>
      <c r="O360" s="33">
        <v>590661.0514</v>
      </c>
      <c r="P360" s="28">
        <v>11628741.564832</v>
      </c>
      <c r="Q360" s="34">
        <v>12213570.91</v>
      </c>
      <c r="R360" s="33">
        <v>691023.16890000005</v>
      </c>
      <c r="S360" s="28">
        <f t="shared" si="64"/>
        <v>12905253.470032001</v>
      </c>
      <c r="T360" s="34">
        <v>11617845.949999999</v>
      </c>
      <c r="U360" s="33">
        <v>628727.76341200003</v>
      </c>
      <c r="V360" s="32">
        <f t="shared" si="65"/>
        <v>12307812.36897856</v>
      </c>
      <c r="W360" s="34">
        <v>15933611.49</v>
      </c>
      <c r="X360" s="33">
        <v>901902.21394399996</v>
      </c>
      <c r="Y360" s="32">
        <f t="shared" si="61"/>
        <v>16835514.389182724</v>
      </c>
      <c r="Z360" s="34">
        <v>18114749.73</v>
      </c>
      <c r="AA360" s="33">
        <v>1025362.777192</v>
      </c>
      <c r="AB360" s="32">
        <f t="shared" si="66"/>
        <v>19140113.38714496</v>
      </c>
      <c r="AC360" s="34"/>
      <c r="AD360" s="33"/>
      <c r="AE360" s="32"/>
      <c r="AF360" s="34"/>
      <c r="AG360" s="33"/>
      <c r="AH360" s="32"/>
      <c r="AI360" s="147">
        <f t="shared" si="67"/>
        <v>14563487.039999999</v>
      </c>
      <c r="AJ360" s="30">
        <f t="shared" si="68"/>
        <v>1064.1199999999999</v>
      </c>
      <c r="AK360" s="29">
        <f>+$AL$601</f>
        <v>2628.54</v>
      </c>
      <c r="AL360" s="28">
        <f t="shared" si="62"/>
        <v>21410652.120000001</v>
      </c>
      <c r="AM360" s="27">
        <f t="shared" si="63"/>
        <v>9.197348428937744E-3</v>
      </c>
      <c r="AN360" s="79">
        <f t="shared" si="69"/>
        <v>9.1973484289377405E-3</v>
      </c>
    </row>
    <row r="361" spans="1:40" ht="15.75" customHeight="1" x14ac:dyDescent="0.25">
      <c r="A361" s="126">
        <v>1</v>
      </c>
      <c r="B361" s="77">
        <v>396</v>
      </c>
      <c r="C361" s="77">
        <v>12</v>
      </c>
      <c r="D361" s="78" t="s">
        <v>598</v>
      </c>
      <c r="E361" s="78" t="s">
        <v>96</v>
      </c>
      <c r="F361" s="124">
        <v>59141</v>
      </c>
      <c r="G361" s="34">
        <v>15</v>
      </c>
      <c r="H361" s="34">
        <v>115324756.08</v>
      </c>
      <c r="I361" s="33">
        <v>10179972.2148</v>
      </c>
      <c r="J361" s="28">
        <v>120916501.44498</v>
      </c>
      <c r="K361" s="34">
        <v>117186076.27</v>
      </c>
      <c r="L361" s="33">
        <v>12430117.630799999</v>
      </c>
      <c r="M361" s="28">
        <v>120469352.43507999</v>
      </c>
      <c r="N361" s="34">
        <v>100742872.31</v>
      </c>
      <c r="O361" s="33">
        <v>10685935.245200001</v>
      </c>
      <c r="P361" s="28">
        <v>103565477.62451999</v>
      </c>
      <c r="Q361" s="34">
        <v>107885128.53</v>
      </c>
      <c r="R361" s="33">
        <v>11529373.829</v>
      </c>
      <c r="S361" s="28">
        <f t="shared" si="64"/>
        <v>110809117.90615</v>
      </c>
      <c r="T361" s="34">
        <v>94046881.189999998</v>
      </c>
      <c r="U361" s="33">
        <v>10077887.145645</v>
      </c>
      <c r="V361" s="32">
        <f t="shared" si="65"/>
        <v>96564343.151008248</v>
      </c>
      <c r="W361" s="34">
        <v>108685681.87</v>
      </c>
      <c r="X361" s="33">
        <v>11644922.931771001</v>
      </c>
      <c r="Y361" s="32">
        <f t="shared" si="61"/>
        <v>111596872.77896336</v>
      </c>
      <c r="Z361" s="34">
        <v>121272001.40000001</v>
      </c>
      <c r="AA361" s="33">
        <v>12993460.431492001</v>
      </c>
      <c r="AB361" s="32">
        <f t="shared" si="66"/>
        <v>124520322.11378419</v>
      </c>
      <c r="AC361" s="34"/>
      <c r="AD361" s="33"/>
      <c r="AE361" s="32"/>
      <c r="AF361" s="34"/>
      <c r="AG361" s="33"/>
      <c r="AH361" s="32"/>
      <c r="AI361" s="147">
        <f t="shared" si="67"/>
        <v>109411226.70999999</v>
      </c>
      <c r="AJ361" s="30">
        <f t="shared" si="68"/>
        <v>1850.01</v>
      </c>
      <c r="AK361" s="29">
        <f>+$AL$601</f>
        <v>2628.54</v>
      </c>
      <c r="AL361" s="28">
        <f t="shared" si="62"/>
        <v>46043042.729999997</v>
      </c>
      <c r="AM361" s="27">
        <f t="shared" si="63"/>
        <v>1.9778655238655983E-2</v>
      </c>
      <c r="AN361" s="79">
        <f t="shared" si="69"/>
        <v>1.9778655238656E-2</v>
      </c>
    </row>
    <row r="362" spans="1:40" ht="15.75" customHeight="1" x14ac:dyDescent="0.25">
      <c r="A362" s="126">
        <v>1</v>
      </c>
      <c r="B362" s="77">
        <v>397</v>
      </c>
      <c r="C362" s="77">
        <v>12</v>
      </c>
      <c r="D362" s="78" t="s">
        <v>597</v>
      </c>
      <c r="E362" s="78" t="s">
        <v>446</v>
      </c>
      <c r="F362" s="124">
        <v>2169</v>
      </c>
      <c r="G362" s="34">
        <v>10</v>
      </c>
      <c r="H362" s="34">
        <v>1029198.18</v>
      </c>
      <c r="I362" s="33">
        <v>0</v>
      </c>
      <c r="J362" s="28">
        <v>1132117.9980000001</v>
      </c>
      <c r="K362" s="34">
        <v>1043138.78</v>
      </c>
      <c r="L362" s="33">
        <v>0</v>
      </c>
      <c r="M362" s="28">
        <v>1147452.6580000001</v>
      </c>
      <c r="N362" s="34">
        <v>881548.1</v>
      </c>
      <c r="O362" s="33">
        <v>0</v>
      </c>
      <c r="P362" s="28">
        <v>969702.91</v>
      </c>
      <c r="Q362" s="34">
        <v>789378.66</v>
      </c>
      <c r="R362" s="33">
        <v>0</v>
      </c>
      <c r="S362" s="28">
        <f t="shared" si="64"/>
        <v>868316.52600000007</v>
      </c>
      <c r="T362" s="34">
        <v>654642.52</v>
      </c>
      <c r="U362" s="33">
        <v>0</v>
      </c>
      <c r="V362" s="32">
        <f t="shared" si="65"/>
        <v>720106.77200000011</v>
      </c>
      <c r="W362" s="34">
        <v>1018560.28</v>
      </c>
      <c r="X362" s="33">
        <v>0</v>
      </c>
      <c r="Y362" s="32">
        <f t="shared" si="61"/>
        <v>1120416.3080000002</v>
      </c>
      <c r="Z362" s="34">
        <v>1272324.69</v>
      </c>
      <c r="AA362" s="33">
        <v>0</v>
      </c>
      <c r="AB362" s="32">
        <f t="shared" si="66"/>
        <v>1399557.159</v>
      </c>
      <c r="AC362" s="34"/>
      <c r="AD362" s="33"/>
      <c r="AE362" s="32"/>
      <c r="AF362" s="34"/>
      <c r="AG362" s="33"/>
      <c r="AH362" s="32"/>
      <c r="AI362" s="147">
        <f t="shared" si="67"/>
        <v>1015619.94</v>
      </c>
      <c r="AJ362" s="30">
        <f t="shared" si="68"/>
        <v>468.24</v>
      </c>
      <c r="AK362" s="29">
        <f>+$AL$600</f>
        <v>2144.19</v>
      </c>
      <c r="AL362" s="28">
        <f t="shared" si="62"/>
        <v>3635135.5500000003</v>
      </c>
      <c r="AM362" s="27">
        <f t="shared" si="63"/>
        <v>1.5615408653778192E-3</v>
      </c>
      <c r="AN362" s="79">
        <f t="shared" si="69"/>
        <v>1.5615408653778199E-3</v>
      </c>
    </row>
    <row r="363" spans="1:40" ht="15.75" customHeight="1" x14ac:dyDescent="0.25">
      <c r="A363" s="126">
        <v>1</v>
      </c>
      <c r="B363" s="77">
        <v>399</v>
      </c>
      <c r="C363" s="77">
        <v>19</v>
      </c>
      <c r="D363" s="78" t="s">
        <v>597</v>
      </c>
      <c r="E363" s="78" t="s">
        <v>447</v>
      </c>
      <c r="F363" s="124">
        <v>1999</v>
      </c>
      <c r="G363" s="34">
        <v>10</v>
      </c>
      <c r="H363" s="34">
        <v>1376808.34</v>
      </c>
      <c r="I363" s="33">
        <v>0</v>
      </c>
      <c r="J363" s="28">
        <v>1514489.1740000001</v>
      </c>
      <c r="K363" s="34">
        <v>1530199.18</v>
      </c>
      <c r="L363" s="33">
        <v>0</v>
      </c>
      <c r="M363" s="28">
        <v>1683219.098</v>
      </c>
      <c r="N363" s="34">
        <v>1056994.54</v>
      </c>
      <c r="O363" s="33">
        <v>0</v>
      </c>
      <c r="P363" s="28">
        <v>1162693.9940000002</v>
      </c>
      <c r="Q363" s="34">
        <v>947091.8</v>
      </c>
      <c r="R363" s="33">
        <v>0</v>
      </c>
      <c r="S363" s="28">
        <f t="shared" si="64"/>
        <v>1041800.9800000001</v>
      </c>
      <c r="T363" s="34">
        <v>916421.72</v>
      </c>
      <c r="U363" s="33">
        <v>0</v>
      </c>
      <c r="V363" s="32">
        <f t="shared" si="65"/>
        <v>1008063.892</v>
      </c>
      <c r="W363" s="34">
        <v>1591742.65</v>
      </c>
      <c r="X363" s="33">
        <v>0</v>
      </c>
      <c r="Y363" s="32">
        <f t="shared" si="61"/>
        <v>1750916.915</v>
      </c>
      <c r="Z363" s="34">
        <v>5531851.9100000001</v>
      </c>
      <c r="AA363" s="33">
        <v>0</v>
      </c>
      <c r="AB363" s="32">
        <f t="shared" si="66"/>
        <v>6085037.1010000007</v>
      </c>
      <c r="AC363" s="34"/>
      <c r="AD363" s="33"/>
      <c r="AE363" s="32"/>
      <c r="AF363" s="34"/>
      <c r="AG363" s="33"/>
      <c r="AH363" s="32"/>
      <c r="AI363" s="147">
        <f t="shared" si="67"/>
        <v>2209702.58</v>
      </c>
      <c r="AJ363" s="30">
        <f t="shared" si="68"/>
        <v>1105.4000000000001</v>
      </c>
      <c r="AK363" s="29">
        <f>+$AL$600</f>
        <v>2144.19</v>
      </c>
      <c r="AL363" s="28">
        <f t="shared" si="62"/>
        <v>2076541.21</v>
      </c>
      <c r="AM363" s="27">
        <f t="shared" si="63"/>
        <v>8.9201734390787814E-4</v>
      </c>
      <c r="AN363" s="79">
        <f t="shared" si="69"/>
        <v>8.9201734390787803E-4</v>
      </c>
    </row>
    <row r="364" spans="1:40" ht="15.75" customHeight="1" x14ac:dyDescent="0.25">
      <c r="A364" s="126">
        <v>1</v>
      </c>
      <c r="B364" s="77">
        <v>400</v>
      </c>
      <c r="C364" s="77">
        <v>4</v>
      </c>
      <c r="D364" s="78" t="s">
        <v>598</v>
      </c>
      <c r="E364" s="78" t="s">
        <v>97</v>
      </c>
      <c r="F364" s="124">
        <v>5076</v>
      </c>
      <c r="G364" s="34">
        <v>12</v>
      </c>
      <c r="H364" s="34">
        <v>3630501.91</v>
      </c>
      <c r="I364" s="33">
        <v>331232.09289999999</v>
      </c>
      <c r="J364" s="28">
        <v>3695182.1951520005</v>
      </c>
      <c r="K364" s="34">
        <v>3297827.49</v>
      </c>
      <c r="L364" s="33">
        <v>324874.81530000002</v>
      </c>
      <c r="M364" s="28">
        <v>3329706.9956640005</v>
      </c>
      <c r="N364" s="34">
        <v>3904139.28</v>
      </c>
      <c r="O364" s="33">
        <v>184050.90900000001</v>
      </c>
      <c r="P364" s="28">
        <v>4166498.9755200003</v>
      </c>
      <c r="Q364" s="34">
        <v>5002117.4000000004</v>
      </c>
      <c r="R364" s="33">
        <v>238813.2654</v>
      </c>
      <c r="S364" s="28">
        <f t="shared" si="64"/>
        <v>5334900.630752001</v>
      </c>
      <c r="T364" s="34">
        <v>4195835.47</v>
      </c>
      <c r="U364" s="33">
        <v>201417.96717600001</v>
      </c>
      <c r="V364" s="32">
        <f t="shared" si="65"/>
        <v>4473747.6031628801</v>
      </c>
      <c r="W364" s="34">
        <v>5757172.3899999997</v>
      </c>
      <c r="X364" s="33">
        <v>274150.82584900002</v>
      </c>
      <c r="Y364" s="32">
        <f t="shared" si="61"/>
        <v>6140984.1518491199</v>
      </c>
      <c r="Z364" s="34">
        <v>7340130.1200000001</v>
      </c>
      <c r="AA364" s="33">
        <v>349529.633547</v>
      </c>
      <c r="AB364" s="32">
        <f t="shared" si="66"/>
        <v>7829472.5448273616</v>
      </c>
      <c r="AC364" s="34"/>
      <c r="AD364" s="33"/>
      <c r="AE364" s="32"/>
      <c r="AF364" s="34"/>
      <c r="AG364" s="33"/>
      <c r="AH364" s="32"/>
      <c r="AI364" s="147">
        <f t="shared" si="67"/>
        <v>5589120.7800000003</v>
      </c>
      <c r="AJ364" s="30">
        <f t="shared" si="68"/>
        <v>1101.0899999999999</v>
      </c>
      <c r="AK364" s="29">
        <f>+$AL$601</f>
        <v>2628.54</v>
      </c>
      <c r="AL364" s="28">
        <f t="shared" si="62"/>
        <v>7753336.2000000002</v>
      </c>
      <c r="AM364" s="27">
        <f t="shared" si="63"/>
        <v>3.3305914326394711E-3</v>
      </c>
      <c r="AN364" s="79">
        <f t="shared" si="69"/>
        <v>3.3305914326394702E-3</v>
      </c>
    </row>
    <row r="365" spans="1:40" ht="15.75" customHeight="1" x14ac:dyDescent="0.25">
      <c r="A365" s="126">
        <v>1</v>
      </c>
      <c r="B365" s="77">
        <v>402</v>
      </c>
      <c r="C365" s="77">
        <v>19</v>
      </c>
      <c r="D365" s="78" t="s">
        <v>597</v>
      </c>
      <c r="E365" s="78" t="s">
        <v>448</v>
      </c>
      <c r="F365" s="124">
        <v>916</v>
      </c>
      <c r="G365" s="34">
        <v>10</v>
      </c>
      <c r="H365" s="34">
        <v>923929.02</v>
      </c>
      <c r="I365" s="33">
        <v>0</v>
      </c>
      <c r="J365" s="28">
        <v>1016321.9220000001</v>
      </c>
      <c r="K365" s="34">
        <v>1218073.06</v>
      </c>
      <c r="L365" s="33">
        <v>0</v>
      </c>
      <c r="M365" s="28">
        <v>1339880.3660000002</v>
      </c>
      <c r="N365" s="34">
        <v>980209.26</v>
      </c>
      <c r="O365" s="33">
        <v>0</v>
      </c>
      <c r="P365" s="28">
        <v>1078230.186</v>
      </c>
      <c r="Q365" s="34">
        <v>1031199.71</v>
      </c>
      <c r="R365" s="33">
        <v>0</v>
      </c>
      <c r="S365" s="28">
        <f t="shared" si="64"/>
        <v>1134319.6810000001</v>
      </c>
      <c r="T365" s="34">
        <v>965776.87</v>
      </c>
      <c r="U365" s="33">
        <v>0</v>
      </c>
      <c r="V365" s="32">
        <f t="shared" si="65"/>
        <v>1062354.557</v>
      </c>
      <c r="W365" s="34">
        <v>955593.93</v>
      </c>
      <c r="X365" s="33">
        <v>0</v>
      </c>
      <c r="Y365" s="32">
        <f t="shared" si="61"/>
        <v>1051153.3230000001</v>
      </c>
      <c r="Z365" s="34">
        <v>1348770.46</v>
      </c>
      <c r="AA365" s="33">
        <v>0</v>
      </c>
      <c r="AB365" s="32">
        <f t="shared" si="66"/>
        <v>1483647.5060000001</v>
      </c>
      <c r="AC365" s="34"/>
      <c r="AD365" s="33"/>
      <c r="AE365" s="32"/>
      <c r="AF365" s="34"/>
      <c r="AG365" s="33"/>
      <c r="AH365" s="32"/>
      <c r="AI365" s="147">
        <f t="shared" si="67"/>
        <v>1161941.05</v>
      </c>
      <c r="AJ365" s="30">
        <f t="shared" si="68"/>
        <v>1268.49</v>
      </c>
      <c r="AK365" s="29">
        <f>+$AL$600</f>
        <v>2144.19</v>
      </c>
      <c r="AL365" s="28">
        <f t="shared" si="62"/>
        <v>802141.20000000007</v>
      </c>
      <c r="AM365" s="27">
        <f t="shared" si="63"/>
        <v>3.4457484359921663E-4</v>
      </c>
      <c r="AN365" s="79">
        <f t="shared" si="69"/>
        <v>3.4457484359921701E-4</v>
      </c>
    </row>
    <row r="366" spans="1:40" ht="15.75" customHeight="1" x14ac:dyDescent="0.25">
      <c r="A366" s="126">
        <v>1</v>
      </c>
      <c r="B366" s="77">
        <v>405</v>
      </c>
      <c r="C366" s="77">
        <v>6</v>
      </c>
      <c r="D366" s="78" t="s">
        <v>597</v>
      </c>
      <c r="E366" s="78" t="s">
        <v>449</v>
      </c>
      <c r="F366" s="124">
        <v>3417</v>
      </c>
      <c r="G366" s="34">
        <v>10</v>
      </c>
      <c r="H366" s="34">
        <v>2094393.45</v>
      </c>
      <c r="I366" s="33">
        <v>0</v>
      </c>
      <c r="J366" s="28">
        <v>2303832.7949999999</v>
      </c>
      <c r="K366" s="34">
        <v>2045920.06</v>
      </c>
      <c r="L366" s="33">
        <v>0</v>
      </c>
      <c r="M366" s="28">
        <v>2250512.0660000001</v>
      </c>
      <c r="N366" s="34">
        <v>1447524.77</v>
      </c>
      <c r="O366" s="33">
        <v>0</v>
      </c>
      <c r="P366" s="28">
        <v>1592277.2470000002</v>
      </c>
      <c r="Q366" s="34">
        <v>1558601.69</v>
      </c>
      <c r="R366" s="33">
        <v>0</v>
      </c>
      <c r="S366" s="28">
        <f t="shared" si="64"/>
        <v>1714461.8590000002</v>
      </c>
      <c r="T366" s="34">
        <v>1267848.1200000001</v>
      </c>
      <c r="U366" s="33">
        <v>0</v>
      </c>
      <c r="V366" s="32">
        <f t="shared" si="65"/>
        <v>1394632.9320000003</v>
      </c>
      <c r="W366" s="34">
        <v>2133402.2400000002</v>
      </c>
      <c r="X366" s="33">
        <v>0</v>
      </c>
      <c r="Y366" s="32">
        <f t="shared" si="61"/>
        <v>2346742.4640000006</v>
      </c>
      <c r="Z366" s="34">
        <v>2198612.19</v>
      </c>
      <c r="AA366" s="33">
        <v>0</v>
      </c>
      <c r="AB366" s="32">
        <f t="shared" si="66"/>
        <v>2418473.409</v>
      </c>
      <c r="AC366" s="34"/>
      <c r="AD366" s="33"/>
      <c r="AE366" s="32"/>
      <c r="AF366" s="34"/>
      <c r="AG366" s="33"/>
      <c r="AH366" s="32"/>
      <c r="AI366" s="147">
        <f t="shared" si="67"/>
        <v>1893317.58</v>
      </c>
      <c r="AJ366" s="30">
        <f t="shared" si="68"/>
        <v>554.09</v>
      </c>
      <c r="AK366" s="29">
        <f>+$AL$600</f>
        <v>2144.19</v>
      </c>
      <c r="AL366" s="28">
        <f t="shared" si="62"/>
        <v>5433371.6999999993</v>
      </c>
      <c r="AM366" s="27">
        <f t="shared" si="63"/>
        <v>2.334007034851108E-3</v>
      </c>
      <c r="AN366" s="79">
        <f t="shared" si="69"/>
        <v>2.3340070348511102E-3</v>
      </c>
    </row>
    <row r="367" spans="1:40" ht="15.75" customHeight="1" x14ac:dyDescent="0.25">
      <c r="A367" s="126">
        <v>1</v>
      </c>
      <c r="B367" s="77">
        <v>406</v>
      </c>
      <c r="C367" s="77">
        <v>17</v>
      </c>
      <c r="D367" s="78" t="s">
        <v>598</v>
      </c>
      <c r="E367" s="78" t="s">
        <v>98</v>
      </c>
      <c r="F367" s="124">
        <v>23926</v>
      </c>
      <c r="G367" s="34">
        <v>12</v>
      </c>
      <c r="H367" s="34">
        <v>51845498.32</v>
      </c>
      <c r="I367" s="33">
        <v>4666097.4062000001</v>
      </c>
      <c r="J367" s="28">
        <v>52840929.023456007</v>
      </c>
      <c r="K367" s="34">
        <v>53028468.039999999</v>
      </c>
      <c r="L367" s="33">
        <v>4772564.7495999997</v>
      </c>
      <c r="M367" s="28">
        <v>54046611.685248002</v>
      </c>
      <c r="N367" s="34">
        <v>47661808.350000001</v>
      </c>
      <c r="O367" s="33">
        <v>4289559.1146999998</v>
      </c>
      <c r="P367" s="28">
        <v>48576919.143536009</v>
      </c>
      <c r="Q367" s="34">
        <v>49477909.520000003</v>
      </c>
      <c r="R367" s="33">
        <v>4485985.2297</v>
      </c>
      <c r="S367" s="28">
        <f t="shared" si="64"/>
        <v>50390955.205136009</v>
      </c>
      <c r="T367" s="34">
        <v>48324280.579999998</v>
      </c>
      <c r="U367" s="33">
        <v>4383885.5961100003</v>
      </c>
      <c r="V367" s="32">
        <f t="shared" si="65"/>
        <v>49213242.381956801</v>
      </c>
      <c r="W367" s="34">
        <v>55071731.609999999</v>
      </c>
      <c r="X367" s="33">
        <v>5006519.5306179998</v>
      </c>
      <c r="Y367" s="32">
        <f t="shared" si="61"/>
        <v>56073037.52890785</v>
      </c>
      <c r="Z367" s="34">
        <v>65426869</v>
      </c>
      <c r="AA367" s="33">
        <v>5947895.2663850002</v>
      </c>
      <c r="AB367" s="32">
        <f t="shared" si="66"/>
        <v>66616450.581648804</v>
      </c>
      <c r="AC367" s="34"/>
      <c r="AD367" s="33"/>
      <c r="AE367" s="32"/>
      <c r="AF367" s="34"/>
      <c r="AG367" s="33"/>
      <c r="AH367" s="32"/>
      <c r="AI367" s="147">
        <f t="shared" si="67"/>
        <v>54174120.969999999</v>
      </c>
      <c r="AJ367" s="30">
        <f t="shared" si="68"/>
        <v>2264.2399999999998</v>
      </c>
      <c r="AK367" s="29">
        <f>+$AL$601</f>
        <v>2628.54</v>
      </c>
      <c r="AL367" s="28">
        <f t="shared" si="62"/>
        <v>8716241.8000000045</v>
      </c>
      <c r="AM367" s="27">
        <f t="shared" si="63"/>
        <v>3.7442256488109025E-3</v>
      </c>
      <c r="AN367" s="79">
        <f t="shared" si="69"/>
        <v>3.7442256488108999E-3</v>
      </c>
    </row>
    <row r="368" spans="1:40" ht="15.75" customHeight="1" x14ac:dyDescent="0.25">
      <c r="A368" s="126">
        <v>1</v>
      </c>
      <c r="B368" s="77">
        <v>407</v>
      </c>
      <c r="C368" s="77">
        <v>10</v>
      </c>
      <c r="D368" s="78" t="s">
        <v>597</v>
      </c>
      <c r="E368" s="78" t="s">
        <v>450</v>
      </c>
      <c r="F368" s="124">
        <v>2320</v>
      </c>
      <c r="G368" s="34">
        <v>10</v>
      </c>
      <c r="H368" s="34">
        <v>820471.89</v>
      </c>
      <c r="I368" s="33">
        <v>0</v>
      </c>
      <c r="J368" s="28">
        <v>902519.07900000014</v>
      </c>
      <c r="K368" s="34">
        <v>781431.92</v>
      </c>
      <c r="L368" s="33">
        <v>0</v>
      </c>
      <c r="M368" s="28">
        <v>859575.11200000008</v>
      </c>
      <c r="N368" s="34">
        <v>296284.14</v>
      </c>
      <c r="O368" s="33">
        <v>0</v>
      </c>
      <c r="P368" s="28">
        <v>325912.55400000006</v>
      </c>
      <c r="Q368" s="34">
        <v>771425.3</v>
      </c>
      <c r="R368" s="33">
        <v>0</v>
      </c>
      <c r="S368" s="28">
        <f t="shared" si="64"/>
        <v>848567.83000000007</v>
      </c>
      <c r="T368" s="34">
        <v>822799.4</v>
      </c>
      <c r="U368" s="33">
        <v>0</v>
      </c>
      <c r="V368" s="32">
        <f t="shared" si="65"/>
        <v>905079.34000000008</v>
      </c>
      <c r="W368" s="34">
        <v>1579933.11</v>
      </c>
      <c r="X368" s="33">
        <v>0</v>
      </c>
      <c r="Y368" s="32">
        <f t="shared" si="61"/>
        <v>1737926.4210000003</v>
      </c>
      <c r="Z368" s="34">
        <v>1689532.77</v>
      </c>
      <c r="AA368" s="33">
        <v>0</v>
      </c>
      <c r="AB368" s="32">
        <f t="shared" si="66"/>
        <v>1858486.0470000003</v>
      </c>
      <c r="AC368" s="34"/>
      <c r="AD368" s="33"/>
      <c r="AE368" s="32"/>
      <c r="AF368" s="34"/>
      <c r="AG368" s="33"/>
      <c r="AH368" s="32"/>
      <c r="AI368" s="147">
        <f t="shared" si="67"/>
        <v>1135194.44</v>
      </c>
      <c r="AJ368" s="30">
        <f t="shared" si="68"/>
        <v>489.31</v>
      </c>
      <c r="AK368" s="29">
        <f>+$AL$600</f>
        <v>2144.19</v>
      </c>
      <c r="AL368" s="28">
        <f t="shared" si="62"/>
        <v>3839321.6</v>
      </c>
      <c r="AM368" s="27">
        <f t="shared" si="63"/>
        <v>1.6492528246237622E-3</v>
      </c>
      <c r="AN368" s="79">
        <f t="shared" si="69"/>
        <v>1.64925282462376E-3</v>
      </c>
    </row>
    <row r="369" spans="1:40" ht="15.75" customHeight="1" x14ac:dyDescent="0.25">
      <c r="A369" s="126">
        <v>1</v>
      </c>
      <c r="B369" s="77">
        <v>409</v>
      </c>
      <c r="C369" s="77">
        <v>17</v>
      </c>
      <c r="D369" s="78" t="s">
        <v>598</v>
      </c>
      <c r="E369" s="78" t="s">
        <v>99</v>
      </c>
      <c r="F369" s="124">
        <v>178102</v>
      </c>
      <c r="G369" s="34">
        <v>15</v>
      </c>
      <c r="H369" s="34">
        <v>589111228.66999996</v>
      </c>
      <c r="I369" s="33">
        <v>53019874.287699997</v>
      </c>
      <c r="J369" s="28">
        <v>616505057.53964496</v>
      </c>
      <c r="K369" s="34">
        <v>580996654.75999999</v>
      </c>
      <c r="L369" s="33">
        <v>52289564.546599999</v>
      </c>
      <c r="M369" s="28">
        <v>608013153.74540997</v>
      </c>
      <c r="N369" s="34">
        <v>511239711.80000001</v>
      </c>
      <c r="O369" s="33">
        <v>46011562.0656</v>
      </c>
      <c r="P369" s="28">
        <v>535012372.19455999</v>
      </c>
      <c r="Q369" s="34">
        <v>536231805.67000002</v>
      </c>
      <c r="R369" s="33">
        <v>48598526.463</v>
      </c>
      <c r="S369" s="28">
        <f t="shared" si="64"/>
        <v>560778271.08805001</v>
      </c>
      <c r="T369" s="34">
        <v>518327153.17000002</v>
      </c>
      <c r="U369" s="33">
        <v>51009795.237043999</v>
      </c>
      <c r="V369" s="32">
        <f t="shared" si="65"/>
        <v>537414961.62289941</v>
      </c>
      <c r="W369" s="34">
        <v>609006086.57000005</v>
      </c>
      <c r="X369" s="33">
        <v>79435724.420616001</v>
      </c>
      <c r="Y369" s="32">
        <f t="shared" si="61"/>
        <v>609005916.47179163</v>
      </c>
      <c r="Z369" s="34">
        <v>658698370.87</v>
      </c>
      <c r="AA369" s="33">
        <v>85917338.726882994</v>
      </c>
      <c r="AB369" s="32">
        <f t="shared" si="66"/>
        <v>658698186.96458447</v>
      </c>
      <c r="AC369" s="34"/>
      <c r="AD369" s="33"/>
      <c r="AE369" s="32"/>
      <c r="AF369" s="34"/>
      <c r="AG369" s="33"/>
      <c r="AH369" s="32"/>
      <c r="AI369" s="147">
        <f t="shared" si="67"/>
        <v>580181941.66999996</v>
      </c>
      <c r="AJ369" s="30">
        <f t="shared" si="68"/>
        <v>3257.58</v>
      </c>
      <c r="AK369" s="29">
        <f>+$AL$601</f>
        <v>2628.54</v>
      </c>
      <c r="AL369" s="28">
        <f t="shared" si="62"/>
        <v>0</v>
      </c>
      <c r="AM369" s="27">
        <f t="shared" si="63"/>
        <v>0</v>
      </c>
      <c r="AN369" s="79">
        <f t="shared" si="69"/>
        <v>0</v>
      </c>
    </row>
    <row r="370" spans="1:40" ht="15.75" customHeight="1" x14ac:dyDescent="0.25">
      <c r="A370" s="126">
        <v>1</v>
      </c>
      <c r="B370" s="77">
        <v>410</v>
      </c>
      <c r="C370" s="77">
        <v>5</v>
      </c>
      <c r="D370" s="78" t="s">
        <v>597</v>
      </c>
      <c r="E370" s="78" t="s">
        <v>451</v>
      </c>
      <c r="F370" s="124">
        <v>4842</v>
      </c>
      <c r="G370" s="34">
        <v>10</v>
      </c>
      <c r="H370" s="34">
        <v>5756580.54</v>
      </c>
      <c r="I370" s="33">
        <v>271382.58919999999</v>
      </c>
      <c r="J370" s="28">
        <v>6033717.7458800003</v>
      </c>
      <c r="K370" s="34">
        <v>5865607.7000000002</v>
      </c>
      <c r="L370" s="33">
        <v>276522.44170000002</v>
      </c>
      <c r="M370" s="28">
        <v>6147993.7841300005</v>
      </c>
      <c r="N370" s="34">
        <v>5536836.9100000001</v>
      </c>
      <c r="O370" s="33">
        <v>261022.75210000001</v>
      </c>
      <c r="P370" s="28">
        <v>5803395.5736900009</v>
      </c>
      <c r="Q370" s="34">
        <v>6442994.3700000001</v>
      </c>
      <c r="R370" s="33">
        <v>305271.44319999998</v>
      </c>
      <c r="S370" s="28">
        <f t="shared" si="64"/>
        <v>6751495.2194800014</v>
      </c>
      <c r="T370" s="34">
        <v>6711981.7599999998</v>
      </c>
      <c r="U370" s="33">
        <v>318450.56462600001</v>
      </c>
      <c r="V370" s="32">
        <f t="shared" si="65"/>
        <v>7032884.3149114009</v>
      </c>
      <c r="W370" s="34">
        <v>7981044.2599999998</v>
      </c>
      <c r="X370" s="33">
        <v>380049.31225800002</v>
      </c>
      <c r="Y370" s="32">
        <f t="shared" si="61"/>
        <v>8361094.4425162012</v>
      </c>
      <c r="Z370" s="34">
        <v>9317280.0299999993</v>
      </c>
      <c r="AA370" s="33">
        <v>443679.45708899997</v>
      </c>
      <c r="AB370" s="32">
        <f t="shared" si="66"/>
        <v>9760960.6302021015</v>
      </c>
      <c r="AC370" s="34"/>
      <c r="AD370" s="33"/>
      <c r="AE370" s="32"/>
      <c r="AF370" s="34"/>
      <c r="AG370" s="33"/>
      <c r="AH370" s="32"/>
      <c r="AI370" s="147">
        <f t="shared" si="67"/>
        <v>7541966.04</v>
      </c>
      <c r="AJ370" s="30">
        <f t="shared" si="68"/>
        <v>1557.61</v>
      </c>
      <c r="AK370" s="29">
        <f>+$AL$600</f>
        <v>2144.19</v>
      </c>
      <c r="AL370" s="28">
        <f t="shared" si="62"/>
        <v>2840220.3600000008</v>
      </c>
      <c r="AM370" s="27">
        <f t="shared" si="63"/>
        <v>1.2200700903211442E-3</v>
      </c>
      <c r="AN370" s="79">
        <f t="shared" si="69"/>
        <v>1.2200700903211401E-3</v>
      </c>
    </row>
    <row r="371" spans="1:40" ht="15.75" customHeight="1" x14ac:dyDescent="0.25">
      <c r="A371" s="126">
        <v>1</v>
      </c>
      <c r="B371" s="77">
        <v>411</v>
      </c>
      <c r="C371" s="77">
        <v>13</v>
      </c>
      <c r="D371" s="78" t="s">
        <v>597</v>
      </c>
      <c r="E371" s="78" t="s">
        <v>452</v>
      </c>
      <c r="F371" s="124">
        <v>2003</v>
      </c>
      <c r="G371" s="34">
        <v>10</v>
      </c>
      <c r="H371" s="34">
        <v>1133971.54</v>
      </c>
      <c r="I371" s="33">
        <v>0</v>
      </c>
      <c r="J371" s="28">
        <v>1247368.6940000001</v>
      </c>
      <c r="K371" s="34">
        <v>1108639.57</v>
      </c>
      <c r="L371" s="33">
        <v>0</v>
      </c>
      <c r="M371" s="28">
        <v>1219503.5270000002</v>
      </c>
      <c r="N371" s="34">
        <v>685971.45</v>
      </c>
      <c r="O371" s="33">
        <v>0</v>
      </c>
      <c r="P371" s="28">
        <v>754568.59499999997</v>
      </c>
      <c r="Q371" s="34">
        <v>1039666.91</v>
      </c>
      <c r="R371" s="33">
        <v>0</v>
      </c>
      <c r="S371" s="28">
        <f t="shared" si="64"/>
        <v>1143633.601</v>
      </c>
      <c r="T371" s="34">
        <v>736521.48</v>
      </c>
      <c r="U371" s="33">
        <v>0</v>
      </c>
      <c r="V371" s="32">
        <f t="shared" si="65"/>
        <v>810173.62800000003</v>
      </c>
      <c r="W371" s="34">
        <v>1630060.36</v>
      </c>
      <c r="X371" s="33">
        <v>0</v>
      </c>
      <c r="Y371" s="32">
        <f t="shared" si="61"/>
        <v>1793066.3960000002</v>
      </c>
      <c r="Z371" s="34">
        <v>2060958.13</v>
      </c>
      <c r="AA371" s="33">
        <v>0</v>
      </c>
      <c r="AB371" s="32">
        <f t="shared" si="66"/>
        <v>2267053.943</v>
      </c>
      <c r="AC371" s="34"/>
      <c r="AD371" s="33"/>
      <c r="AE371" s="32"/>
      <c r="AF371" s="34"/>
      <c r="AG371" s="33"/>
      <c r="AH371" s="32"/>
      <c r="AI371" s="147">
        <f t="shared" si="67"/>
        <v>1353699.23</v>
      </c>
      <c r="AJ371" s="30">
        <f t="shared" si="68"/>
        <v>675.84</v>
      </c>
      <c r="AK371" s="29">
        <f>+$AL$600</f>
        <v>2144.19</v>
      </c>
      <c r="AL371" s="28">
        <f t="shared" si="62"/>
        <v>2941105.05</v>
      </c>
      <c r="AM371" s="27">
        <f t="shared" si="63"/>
        <v>1.2634070069117709E-3</v>
      </c>
      <c r="AN371" s="79">
        <f t="shared" si="69"/>
        <v>1.26340700691177E-3</v>
      </c>
    </row>
    <row r="372" spans="1:40" ht="15.75" customHeight="1" x14ac:dyDescent="0.25">
      <c r="A372" s="126">
        <v>1</v>
      </c>
      <c r="B372" s="77">
        <v>412</v>
      </c>
      <c r="C372" s="77">
        <v>12</v>
      </c>
      <c r="D372" s="78" t="s">
        <v>597</v>
      </c>
      <c r="E372" s="78" t="s">
        <v>453</v>
      </c>
      <c r="F372" s="124">
        <v>1363</v>
      </c>
      <c r="G372" s="34">
        <v>10</v>
      </c>
      <c r="H372" s="34">
        <v>471122.4</v>
      </c>
      <c r="I372" s="33">
        <v>42858.198100000001</v>
      </c>
      <c r="J372" s="28">
        <v>471090.62209000008</v>
      </c>
      <c r="K372" s="34">
        <v>429025.56</v>
      </c>
      <c r="L372" s="33">
        <v>43747.3442</v>
      </c>
      <c r="M372" s="28">
        <v>423806.03738000005</v>
      </c>
      <c r="N372" s="34">
        <v>451306.04</v>
      </c>
      <c r="O372" s="33">
        <v>21275.7906</v>
      </c>
      <c r="P372" s="28">
        <v>473033.27434</v>
      </c>
      <c r="Q372" s="34">
        <v>409761.68</v>
      </c>
      <c r="R372" s="33">
        <v>19753.8181</v>
      </c>
      <c r="S372" s="28">
        <f t="shared" si="64"/>
        <v>429008.64809000003</v>
      </c>
      <c r="T372" s="34">
        <v>358931.04</v>
      </c>
      <c r="U372" s="33">
        <v>17394.681017999999</v>
      </c>
      <c r="V372" s="32">
        <f t="shared" si="65"/>
        <v>375689.99488020001</v>
      </c>
      <c r="W372" s="34">
        <v>556688.42000000004</v>
      </c>
      <c r="X372" s="33">
        <v>26509.152721999999</v>
      </c>
      <c r="Y372" s="32">
        <f t="shared" si="61"/>
        <v>583197.19400580006</v>
      </c>
      <c r="Z372" s="34">
        <v>500618.78</v>
      </c>
      <c r="AA372" s="33">
        <v>23839.143083999999</v>
      </c>
      <c r="AB372" s="32">
        <f t="shared" si="66"/>
        <v>524457.60060760006</v>
      </c>
      <c r="AC372" s="34"/>
      <c r="AD372" s="33"/>
      <c r="AE372" s="32"/>
      <c r="AF372" s="34"/>
      <c r="AG372" s="33"/>
      <c r="AH372" s="32"/>
      <c r="AI372" s="147">
        <f t="shared" si="67"/>
        <v>477077.34</v>
      </c>
      <c r="AJ372" s="30">
        <f t="shared" si="68"/>
        <v>350.02</v>
      </c>
      <c r="AK372" s="29">
        <f>+$AL$600</f>
        <v>2144.19</v>
      </c>
      <c r="AL372" s="28">
        <f t="shared" si="62"/>
        <v>2445453.71</v>
      </c>
      <c r="AM372" s="27">
        <f t="shared" si="63"/>
        <v>1.050490648843837E-3</v>
      </c>
      <c r="AN372" s="79">
        <f t="shared" si="69"/>
        <v>1.05049064884384E-3</v>
      </c>
    </row>
    <row r="373" spans="1:40" ht="15.75" customHeight="1" x14ac:dyDescent="0.25">
      <c r="A373" s="126">
        <v>1</v>
      </c>
      <c r="B373" s="77">
        <v>413</v>
      </c>
      <c r="C373" s="77">
        <v>17</v>
      </c>
      <c r="D373" s="78" t="s">
        <v>598</v>
      </c>
      <c r="E373" s="78" t="s">
        <v>100</v>
      </c>
      <c r="F373" s="124">
        <v>2781</v>
      </c>
      <c r="G373" s="34">
        <v>12</v>
      </c>
      <c r="H373" s="34">
        <v>4658866.74</v>
      </c>
      <c r="I373" s="33">
        <v>0</v>
      </c>
      <c r="J373" s="28">
        <v>5217930.7488000011</v>
      </c>
      <c r="K373" s="34">
        <v>4810575.37</v>
      </c>
      <c r="L373" s="33">
        <v>0</v>
      </c>
      <c r="M373" s="28">
        <v>5387844.4144000011</v>
      </c>
      <c r="N373" s="34">
        <v>4184266.19</v>
      </c>
      <c r="O373" s="33">
        <v>183303.70379999999</v>
      </c>
      <c r="P373" s="28">
        <v>4481077.9845440006</v>
      </c>
      <c r="Q373" s="34">
        <v>5061833.79</v>
      </c>
      <c r="R373" s="33">
        <v>463870.05040000001</v>
      </c>
      <c r="S373" s="28">
        <f t="shared" si="64"/>
        <v>5149719.3883520002</v>
      </c>
      <c r="T373" s="34">
        <v>5672706.6699999999</v>
      </c>
      <c r="U373" s="33">
        <v>520435.81099199998</v>
      </c>
      <c r="V373" s="32">
        <f t="shared" si="65"/>
        <v>5770543.3620889606</v>
      </c>
      <c r="W373" s="34">
        <v>5717717.1900000004</v>
      </c>
      <c r="X373" s="33">
        <v>519792.85163500003</v>
      </c>
      <c r="Y373" s="32">
        <f t="shared" si="61"/>
        <v>5821675.2589688012</v>
      </c>
      <c r="Z373" s="34">
        <v>9016536.9499999993</v>
      </c>
      <c r="AA373" s="33">
        <v>819685.44602799998</v>
      </c>
      <c r="AB373" s="32">
        <f t="shared" si="66"/>
        <v>9180473.6844486408</v>
      </c>
      <c r="AC373" s="34"/>
      <c r="AD373" s="33"/>
      <c r="AE373" s="32"/>
      <c r="AF373" s="34"/>
      <c r="AG373" s="33"/>
      <c r="AH373" s="32"/>
      <c r="AI373" s="147">
        <f t="shared" si="67"/>
        <v>6080697.9400000004</v>
      </c>
      <c r="AJ373" s="30">
        <f t="shared" si="68"/>
        <v>2186.5100000000002</v>
      </c>
      <c r="AK373" s="29">
        <f>+$AL$601</f>
        <v>2628.54</v>
      </c>
      <c r="AL373" s="28">
        <f t="shared" si="62"/>
        <v>1229285.4299999992</v>
      </c>
      <c r="AM373" s="27">
        <f t="shared" si="63"/>
        <v>5.2806268370337477E-4</v>
      </c>
      <c r="AN373" s="79">
        <f t="shared" si="69"/>
        <v>5.2806268370337499E-4</v>
      </c>
    </row>
    <row r="374" spans="1:40" ht="15.75" customHeight="1" x14ac:dyDescent="0.25">
      <c r="A374" s="126">
        <v>1</v>
      </c>
      <c r="B374" s="77">
        <v>414</v>
      </c>
      <c r="C374" s="77">
        <v>16</v>
      </c>
      <c r="D374" s="78" t="s">
        <v>597</v>
      </c>
      <c r="E374" s="78" t="s">
        <v>454</v>
      </c>
      <c r="F374" s="124">
        <v>4405</v>
      </c>
      <c r="G374" s="34">
        <v>10</v>
      </c>
      <c r="H374" s="34">
        <v>1586890.35</v>
      </c>
      <c r="I374" s="33">
        <v>0</v>
      </c>
      <c r="J374" s="28">
        <v>1745579.3850000002</v>
      </c>
      <c r="K374" s="34">
        <v>1742296.51</v>
      </c>
      <c r="L374" s="33">
        <v>0</v>
      </c>
      <c r="M374" s="28">
        <v>1916526.1610000001</v>
      </c>
      <c r="N374" s="34">
        <v>1679631.71</v>
      </c>
      <c r="O374" s="33">
        <v>0</v>
      </c>
      <c r="P374" s="28">
        <v>1847594.8810000001</v>
      </c>
      <c r="Q374" s="34">
        <v>2134631.5099999998</v>
      </c>
      <c r="R374" s="33">
        <v>0</v>
      </c>
      <c r="S374" s="28">
        <f t="shared" si="64"/>
        <v>2348094.6609999998</v>
      </c>
      <c r="T374" s="34">
        <v>1736547.07</v>
      </c>
      <c r="U374" s="33">
        <v>0</v>
      </c>
      <c r="V374" s="32">
        <f t="shared" si="65"/>
        <v>1910201.7770000002</v>
      </c>
      <c r="W374" s="34">
        <v>2845786.08</v>
      </c>
      <c r="X374" s="33">
        <v>0</v>
      </c>
      <c r="Y374" s="32">
        <f t="shared" si="61"/>
        <v>3130364.6880000005</v>
      </c>
      <c r="Z374" s="34">
        <v>3178759.24</v>
      </c>
      <c r="AA374" s="33">
        <v>0</v>
      </c>
      <c r="AB374" s="32">
        <f t="shared" si="66"/>
        <v>3496635.1640000003</v>
      </c>
      <c r="AC374" s="34"/>
      <c r="AD374" s="33"/>
      <c r="AE374" s="32"/>
      <c r="AF374" s="34"/>
      <c r="AG374" s="33"/>
      <c r="AH374" s="32"/>
      <c r="AI374" s="147">
        <f t="shared" si="67"/>
        <v>2546578.23</v>
      </c>
      <c r="AJ374" s="30">
        <f t="shared" si="68"/>
        <v>578.11</v>
      </c>
      <c r="AK374" s="29">
        <f t="shared" ref="AK374:AK384" si="71">+$AL$600</f>
        <v>2144.19</v>
      </c>
      <c r="AL374" s="28">
        <f t="shared" si="62"/>
        <v>6898582.3999999994</v>
      </c>
      <c r="AM374" s="27">
        <f t="shared" si="63"/>
        <v>2.9634158568794477E-3</v>
      </c>
      <c r="AN374" s="79">
        <f t="shared" si="69"/>
        <v>2.9634158568794498E-3</v>
      </c>
    </row>
    <row r="375" spans="1:40" ht="15.75" customHeight="1" x14ac:dyDescent="0.25">
      <c r="A375" s="126">
        <v>1</v>
      </c>
      <c r="B375" s="77">
        <v>415</v>
      </c>
      <c r="C375" s="77">
        <v>16</v>
      </c>
      <c r="D375" s="78" t="s">
        <v>597</v>
      </c>
      <c r="E375" s="78" t="s">
        <v>455</v>
      </c>
      <c r="F375" s="124">
        <v>2956</v>
      </c>
      <c r="G375" s="34">
        <v>10</v>
      </c>
      <c r="H375" s="34">
        <v>2318121.39</v>
      </c>
      <c r="I375" s="33">
        <v>208631.63680000001</v>
      </c>
      <c r="J375" s="28">
        <v>2320438.7285200004</v>
      </c>
      <c r="K375" s="34">
        <v>2158998.83</v>
      </c>
      <c r="L375" s="33">
        <v>194310.49429999999</v>
      </c>
      <c r="M375" s="28">
        <v>2161157.1692700004</v>
      </c>
      <c r="N375" s="34">
        <v>1461740.69</v>
      </c>
      <c r="O375" s="33">
        <v>131557.18369999999</v>
      </c>
      <c r="P375" s="28">
        <v>1463201.8569300002</v>
      </c>
      <c r="Q375" s="34">
        <v>1648948.93</v>
      </c>
      <c r="R375" s="33">
        <v>151394.147</v>
      </c>
      <c r="S375" s="28">
        <f t="shared" si="64"/>
        <v>1647310.2612999999</v>
      </c>
      <c r="T375" s="34">
        <v>1417666.34</v>
      </c>
      <c r="U375" s="33">
        <v>130571.96053900001</v>
      </c>
      <c r="V375" s="32">
        <f t="shared" si="65"/>
        <v>1415803.8174071</v>
      </c>
      <c r="W375" s="34">
        <v>2210666.27</v>
      </c>
      <c r="X375" s="33">
        <v>200970.10474400001</v>
      </c>
      <c r="Y375" s="32">
        <f t="shared" si="61"/>
        <v>2210665.7817816003</v>
      </c>
      <c r="Z375" s="34">
        <v>2756514.8</v>
      </c>
      <c r="AA375" s="33">
        <v>250592.73512100001</v>
      </c>
      <c r="AB375" s="32">
        <f t="shared" si="66"/>
        <v>2756514.2713668998</v>
      </c>
      <c r="AC375" s="34"/>
      <c r="AD375" s="33"/>
      <c r="AE375" s="32"/>
      <c r="AF375" s="34"/>
      <c r="AG375" s="33"/>
      <c r="AH375" s="32"/>
      <c r="AI375" s="147">
        <f t="shared" si="67"/>
        <v>1898699.2</v>
      </c>
      <c r="AJ375" s="30">
        <f t="shared" si="68"/>
        <v>642.32000000000005</v>
      </c>
      <c r="AK375" s="29">
        <f t="shared" si="71"/>
        <v>2144.19</v>
      </c>
      <c r="AL375" s="28">
        <f t="shared" si="62"/>
        <v>4439527.72</v>
      </c>
      <c r="AM375" s="27">
        <f t="shared" si="63"/>
        <v>1.9070826554893161E-3</v>
      </c>
      <c r="AN375" s="79">
        <f t="shared" si="69"/>
        <v>1.90708265548932E-3</v>
      </c>
    </row>
    <row r="376" spans="1:40" ht="15.75" customHeight="1" x14ac:dyDescent="0.25">
      <c r="A376" s="126">
        <v>1</v>
      </c>
      <c r="B376" s="77">
        <v>416</v>
      </c>
      <c r="C376" s="77">
        <v>13</v>
      </c>
      <c r="D376" s="78" t="s">
        <v>597</v>
      </c>
      <c r="E376" s="78" t="s">
        <v>456</v>
      </c>
      <c r="F376" s="124">
        <v>1876</v>
      </c>
      <c r="G376" s="34">
        <v>10</v>
      </c>
      <c r="H376" s="34">
        <v>2787497.69</v>
      </c>
      <c r="I376" s="33">
        <v>0</v>
      </c>
      <c r="J376" s="28">
        <v>3066247.4590000003</v>
      </c>
      <c r="K376" s="34">
        <v>3875620.73</v>
      </c>
      <c r="L376" s="33">
        <v>0</v>
      </c>
      <c r="M376" s="28">
        <v>4263182.8030000003</v>
      </c>
      <c r="N376" s="34">
        <v>2925078.24</v>
      </c>
      <c r="O376" s="33">
        <v>0</v>
      </c>
      <c r="P376" s="28">
        <v>3217586.0640000007</v>
      </c>
      <c r="Q376" s="34">
        <v>3219934.99</v>
      </c>
      <c r="R376" s="33">
        <v>0</v>
      </c>
      <c r="S376" s="28">
        <f t="shared" si="64"/>
        <v>3541928.4890000005</v>
      </c>
      <c r="T376" s="34">
        <v>3237550.53</v>
      </c>
      <c r="U376" s="33">
        <v>0</v>
      </c>
      <c r="V376" s="32">
        <f t="shared" si="65"/>
        <v>3561305.5830000001</v>
      </c>
      <c r="W376" s="34">
        <v>3790091.97</v>
      </c>
      <c r="X376" s="33">
        <v>0</v>
      </c>
      <c r="Y376" s="32">
        <f t="shared" si="61"/>
        <v>4169101.1670000004</v>
      </c>
      <c r="Z376" s="34">
        <v>3780470.95</v>
      </c>
      <c r="AA376" s="33">
        <v>0</v>
      </c>
      <c r="AB376" s="32">
        <f t="shared" si="66"/>
        <v>4158518.0450000004</v>
      </c>
      <c r="AC376" s="34"/>
      <c r="AD376" s="33"/>
      <c r="AE376" s="32"/>
      <c r="AF376" s="34"/>
      <c r="AG376" s="33"/>
      <c r="AH376" s="32"/>
      <c r="AI376" s="147">
        <f t="shared" si="67"/>
        <v>3729687.87</v>
      </c>
      <c r="AJ376" s="30">
        <f t="shared" si="68"/>
        <v>1988.11</v>
      </c>
      <c r="AK376" s="29">
        <f t="shared" si="71"/>
        <v>2144.19</v>
      </c>
      <c r="AL376" s="28">
        <f t="shared" si="62"/>
        <v>292806.08000000031</v>
      </c>
      <c r="AM376" s="27">
        <f t="shared" si="63"/>
        <v>1.2578036039153682E-4</v>
      </c>
      <c r="AN376" s="79">
        <f t="shared" si="69"/>
        <v>1.2578036039153701E-4</v>
      </c>
    </row>
    <row r="377" spans="1:40" ht="15.75" customHeight="1" x14ac:dyDescent="0.25">
      <c r="A377" s="126">
        <v>1</v>
      </c>
      <c r="B377" s="77">
        <v>418</v>
      </c>
      <c r="C377" s="77">
        <v>12</v>
      </c>
      <c r="D377" s="78" t="s">
        <v>597</v>
      </c>
      <c r="E377" s="78" t="s">
        <v>457</v>
      </c>
      <c r="F377" s="124">
        <v>5186</v>
      </c>
      <c r="G377" s="34">
        <v>10</v>
      </c>
      <c r="H377" s="34">
        <v>3761158.47</v>
      </c>
      <c r="I377" s="33">
        <v>338504.98200000002</v>
      </c>
      <c r="J377" s="28">
        <v>3764918.8368000006</v>
      </c>
      <c r="K377" s="34">
        <v>3091914.73</v>
      </c>
      <c r="L377" s="33">
        <v>278273.00599999999</v>
      </c>
      <c r="M377" s="28">
        <v>3095005.8964</v>
      </c>
      <c r="N377" s="34">
        <v>1742655.28</v>
      </c>
      <c r="O377" s="33">
        <v>156839.5282</v>
      </c>
      <c r="P377" s="28">
        <v>1744397.3269800001</v>
      </c>
      <c r="Q377" s="34">
        <v>2401559.09</v>
      </c>
      <c r="R377" s="33">
        <v>221158.2879</v>
      </c>
      <c r="S377" s="28">
        <f t="shared" si="64"/>
        <v>2398440.8823100002</v>
      </c>
      <c r="T377" s="34">
        <v>824939.49</v>
      </c>
      <c r="U377" s="33">
        <v>81191.011450000005</v>
      </c>
      <c r="V377" s="32">
        <f t="shared" si="65"/>
        <v>818123.32640500006</v>
      </c>
      <c r="W377" s="34">
        <v>2514033.86</v>
      </c>
      <c r="X377" s="33">
        <v>228548.94716499999</v>
      </c>
      <c r="Y377" s="32">
        <f t="shared" si="61"/>
        <v>2514033.4041185002</v>
      </c>
      <c r="Z377" s="34">
        <v>3060143.73</v>
      </c>
      <c r="AA377" s="33">
        <v>278195.30894700001</v>
      </c>
      <c r="AB377" s="32">
        <f t="shared" si="66"/>
        <v>3060143.2631583</v>
      </c>
      <c r="AC377" s="34"/>
      <c r="AD377" s="33"/>
      <c r="AE377" s="32"/>
      <c r="AF377" s="34"/>
      <c r="AG377" s="33"/>
      <c r="AH377" s="32"/>
      <c r="AI377" s="147">
        <f t="shared" si="67"/>
        <v>2107027.64</v>
      </c>
      <c r="AJ377" s="30">
        <f t="shared" si="68"/>
        <v>406.29</v>
      </c>
      <c r="AK377" s="29">
        <f t="shared" si="71"/>
        <v>2144.19</v>
      </c>
      <c r="AL377" s="28">
        <f t="shared" si="62"/>
        <v>9012749.4000000004</v>
      </c>
      <c r="AM377" s="27">
        <f t="shared" si="63"/>
        <v>3.8715960667572414E-3</v>
      </c>
      <c r="AN377" s="79">
        <f t="shared" si="69"/>
        <v>3.8715960667572401E-3</v>
      </c>
    </row>
    <row r="378" spans="1:40" ht="15.75" customHeight="1" x14ac:dyDescent="0.25">
      <c r="A378" s="126">
        <v>1</v>
      </c>
      <c r="B378" s="77">
        <v>419</v>
      </c>
      <c r="C378" s="77">
        <v>19</v>
      </c>
      <c r="D378" s="78" t="s">
        <v>597</v>
      </c>
      <c r="E378" s="78" t="s">
        <v>458</v>
      </c>
      <c r="F378" s="124">
        <v>2407</v>
      </c>
      <c r="G378" s="34">
        <v>10</v>
      </c>
      <c r="H378" s="34">
        <v>1976256.32</v>
      </c>
      <c r="I378" s="33">
        <v>0</v>
      </c>
      <c r="J378" s="28">
        <v>2173881.952</v>
      </c>
      <c r="K378" s="34">
        <v>2606407.5699999998</v>
      </c>
      <c r="L378" s="33">
        <v>0</v>
      </c>
      <c r="M378" s="28">
        <v>2867048.327</v>
      </c>
      <c r="N378" s="34">
        <v>2436836.9300000002</v>
      </c>
      <c r="O378" s="33">
        <v>0</v>
      </c>
      <c r="P378" s="28">
        <v>2680520.6230000006</v>
      </c>
      <c r="Q378" s="34">
        <v>3488131.15</v>
      </c>
      <c r="R378" s="33">
        <v>0</v>
      </c>
      <c r="S378" s="28">
        <f t="shared" si="64"/>
        <v>3836944.2650000001</v>
      </c>
      <c r="T378" s="34">
        <v>3118477.77</v>
      </c>
      <c r="U378" s="33">
        <v>0</v>
      </c>
      <c r="V378" s="32">
        <f t="shared" si="65"/>
        <v>3430325.5470000003</v>
      </c>
      <c r="W378" s="34">
        <v>4047623.89</v>
      </c>
      <c r="X378" s="33">
        <v>0</v>
      </c>
      <c r="Y378" s="32">
        <f t="shared" si="61"/>
        <v>4452386.2790000001</v>
      </c>
      <c r="Z378" s="34">
        <v>4480923.66</v>
      </c>
      <c r="AA378" s="33">
        <v>0</v>
      </c>
      <c r="AB378" s="32">
        <f t="shared" si="66"/>
        <v>4929016.0260000005</v>
      </c>
      <c r="AC378" s="34"/>
      <c r="AD378" s="33"/>
      <c r="AE378" s="32"/>
      <c r="AF378" s="34"/>
      <c r="AG378" s="33"/>
      <c r="AH378" s="32"/>
      <c r="AI378" s="147">
        <f t="shared" si="67"/>
        <v>3865838.55</v>
      </c>
      <c r="AJ378" s="30">
        <f t="shared" si="68"/>
        <v>1606.08</v>
      </c>
      <c r="AK378" s="29">
        <f t="shared" si="71"/>
        <v>2144.19</v>
      </c>
      <c r="AL378" s="28">
        <f t="shared" si="62"/>
        <v>1295230.7700000003</v>
      </c>
      <c r="AM378" s="27">
        <f t="shared" si="63"/>
        <v>5.5639074516761265E-4</v>
      </c>
      <c r="AN378" s="79">
        <f t="shared" si="69"/>
        <v>5.5639074516761298E-4</v>
      </c>
    </row>
    <row r="379" spans="1:40" ht="15.75" customHeight="1" x14ac:dyDescent="0.25">
      <c r="A379" s="126">
        <v>1</v>
      </c>
      <c r="B379" s="77">
        <v>421</v>
      </c>
      <c r="C379" s="77">
        <v>14</v>
      </c>
      <c r="D379" s="78" t="s">
        <v>597</v>
      </c>
      <c r="E379" s="78" t="s">
        <v>460</v>
      </c>
      <c r="F379" s="124">
        <v>2525</v>
      </c>
      <c r="G379" s="34">
        <v>10</v>
      </c>
      <c r="H379" s="34">
        <v>1489073.68</v>
      </c>
      <c r="I379" s="33">
        <v>0</v>
      </c>
      <c r="J379" s="28">
        <v>1637981.048</v>
      </c>
      <c r="K379" s="34">
        <v>1439063.04</v>
      </c>
      <c r="L379" s="33">
        <v>0</v>
      </c>
      <c r="M379" s="28">
        <v>1582969.3440000003</v>
      </c>
      <c r="N379" s="34">
        <v>948344.46</v>
      </c>
      <c r="O379" s="33">
        <v>0</v>
      </c>
      <c r="P379" s="28">
        <v>1043178.9060000001</v>
      </c>
      <c r="Q379" s="34">
        <v>1198982.49</v>
      </c>
      <c r="R379" s="33">
        <v>0</v>
      </c>
      <c r="S379" s="28">
        <f t="shared" si="64"/>
        <v>1318880.7390000001</v>
      </c>
      <c r="T379" s="34">
        <v>970186.55</v>
      </c>
      <c r="U379" s="33">
        <v>0</v>
      </c>
      <c r="V379" s="32">
        <f t="shared" si="65"/>
        <v>1067205.2050000001</v>
      </c>
      <c r="W379" s="34">
        <v>1800301.37</v>
      </c>
      <c r="X379" s="33">
        <v>0</v>
      </c>
      <c r="Y379" s="32">
        <f t="shared" si="61"/>
        <v>1980331.5070000002</v>
      </c>
      <c r="Z379" s="34">
        <v>2703983.43</v>
      </c>
      <c r="AA379" s="33">
        <v>0</v>
      </c>
      <c r="AB379" s="32">
        <f t="shared" si="66"/>
        <v>2974381.7730000005</v>
      </c>
      <c r="AC379" s="34"/>
      <c r="AD379" s="33"/>
      <c r="AE379" s="32"/>
      <c r="AF379" s="34"/>
      <c r="AG379" s="33"/>
      <c r="AH379" s="32"/>
      <c r="AI379" s="147">
        <f t="shared" si="67"/>
        <v>1676795.63</v>
      </c>
      <c r="AJ379" s="30">
        <f t="shared" si="68"/>
        <v>664.08</v>
      </c>
      <c r="AK379" s="29">
        <f t="shared" si="71"/>
        <v>2144.19</v>
      </c>
      <c r="AL379" s="28">
        <f t="shared" si="62"/>
        <v>3737277.7500000005</v>
      </c>
      <c r="AM379" s="27">
        <f t="shared" si="63"/>
        <v>1.6054179690471982E-3</v>
      </c>
      <c r="AN379" s="79">
        <f t="shared" si="69"/>
        <v>1.6054179690471999E-3</v>
      </c>
    </row>
    <row r="380" spans="1:40" ht="15.75" customHeight="1" x14ac:dyDescent="0.25">
      <c r="A380" s="126">
        <v>1</v>
      </c>
      <c r="B380" s="77">
        <v>422</v>
      </c>
      <c r="C380" s="77">
        <v>2</v>
      </c>
      <c r="D380" s="78" t="s">
        <v>597</v>
      </c>
      <c r="E380" s="78" t="s">
        <v>461</v>
      </c>
      <c r="F380" s="124">
        <v>2805</v>
      </c>
      <c r="G380" s="34">
        <v>10</v>
      </c>
      <c r="H380" s="34">
        <v>7988544.4400000004</v>
      </c>
      <c r="I380" s="33">
        <v>0</v>
      </c>
      <c r="J380" s="28">
        <v>8787398.8840000015</v>
      </c>
      <c r="K380" s="34">
        <v>8687009.9399999995</v>
      </c>
      <c r="L380" s="33">
        <v>0</v>
      </c>
      <c r="M380" s="28">
        <v>9555710.9340000004</v>
      </c>
      <c r="N380" s="34">
        <v>7716232.8200000003</v>
      </c>
      <c r="O380" s="33">
        <v>0</v>
      </c>
      <c r="P380" s="28">
        <v>8487856.1020000018</v>
      </c>
      <c r="Q380" s="34">
        <v>7374130.2400000002</v>
      </c>
      <c r="R380" s="33">
        <v>0</v>
      </c>
      <c r="S380" s="28">
        <f t="shared" si="64"/>
        <v>8111543.2640000014</v>
      </c>
      <c r="T380" s="34">
        <v>6562032.8799999999</v>
      </c>
      <c r="U380" s="33">
        <v>0</v>
      </c>
      <c r="V380" s="32">
        <f t="shared" si="65"/>
        <v>7218236.1680000005</v>
      </c>
      <c r="W380" s="34">
        <v>7590688.4100000001</v>
      </c>
      <c r="X380" s="33">
        <v>0</v>
      </c>
      <c r="Y380" s="32">
        <f t="shared" si="61"/>
        <v>8349757.2510000011</v>
      </c>
      <c r="Z380" s="34">
        <v>9275660.6799999997</v>
      </c>
      <c r="AA380" s="33">
        <v>0</v>
      </c>
      <c r="AB380" s="32">
        <f t="shared" si="66"/>
        <v>10203226.748</v>
      </c>
      <c r="AC380" s="34"/>
      <c r="AD380" s="33"/>
      <c r="AE380" s="32"/>
      <c r="AF380" s="34"/>
      <c r="AG380" s="33"/>
      <c r="AH380" s="32"/>
      <c r="AI380" s="147">
        <f t="shared" si="67"/>
        <v>8474123.9100000001</v>
      </c>
      <c r="AJ380" s="30">
        <f t="shared" si="68"/>
        <v>3021.08</v>
      </c>
      <c r="AK380" s="29">
        <f t="shared" si="71"/>
        <v>2144.19</v>
      </c>
      <c r="AL380" s="28">
        <f t="shared" si="62"/>
        <v>0</v>
      </c>
      <c r="AM380" s="27">
        <f t="shared" si="63"/>
        <v>0</v>
      </c>
      <c r="AN380" s="79">
        <f t="shared" si="69"/>
        <v>0</v>
      </c>
    </row>
    <row r="381" spans="1:40" ht="15.75" customHeight="1" x14ac:dyDescent="0.25">
      <c r="A381" s="126">
        <v>1</v>
      </c>
      <c r="B381" s="77">
        <v>423</v>
      </c>
      <c r="C381" s="77">
        <v>17</v>
      </c>
      <c r="D381" s="78" t="s">
        <v>597</v>
      </c>
      <c r="E381" s="78" t="s">
        <v>463</v>
      </c>
      <c r="F381" s="124">
        <v>463</v>
      </c>
      <c r="G381" s="34">
        <v>10</v>
      </c>
      <c r="H381" s="34">
        <v>498052.56</v>
      </c>
      <c r="I381" s="33">
        <v>0</v>
      </c>
      <c r="J381" s="28">
        <v>547857.81599999999</v>
      </c>
      <c r="K381" s="34">
        <v>555912.5</v>
      </c>
      <c r="L381" s="33">
        <v>0</v>
      </c>
      <c r="M381" s="28">
        <v>611503.75</v>
      </c>
      <c r="N381" s="34">
        <v>571613.86</v>
      </c>
      <c r="O381" s="33">
        <v>0</v>
      </c>
      <c r="P381" s="28">
        <v>628775.24600000004</v>
      </c>
      <c r="Q381" s="34">
        <v>636564.73</v>
      </c>
      <c r="R381" s="33">
        <v>0</v>
      </c>
      <c r="S381" s="28">
        <f t="shared" si="64"/>
        <v>700221.20299999998</v>
      </c>
      <c r="T381" s="34">
        <v>569325.63</v>
      </c>
      <c r="U381" s="33">
        <v>0</v>
      </c>
      <c r="V381" s="32">
        <f t="shared" si="65"/>
        <v>626258.19300000009</v>
      </c>
      <c r="W381" s="34">
        <v>565047.14</v>
      </c>
      <c r="X381" s="33">
        <v>0</v>
      </c>
      <c r="Y381" s="32">
        <f t="shared" si="61"/>
        <v>621551.85400000005</v>
      </c>
      <c r="Z381" s="34">
        <v>655085.36</v>
      </c>
      <c r="AA381" s="33">
        <v>0</v>
      </c>
      <c r="AB381" s="32">
        <f t="shared" si="66"/>
        <v>720593.89600000007</v>
      </c>
      <c r="AC381" s="34"/>
      <c r="AD381" s="33"/>
      <c r="AE381" s="32"/>
      <c r="AF381" s="34"/>
      <c r="AG381" s="33"/>
      <c r="AH381" s="32"/>
      <c r="AI381" s="147">
        <f t="shared" si="67"/>
        <v>659480.07999999996</v>
      </c>
      <c r="AJ381" s="30">
        <f t="shared" si="68"/>
        <v>1424.36</v>
      </c>
      <c r="AK381" s="29">
        <f t="shared" si="71"/>
        <v>2144.19</v>
      </c>
      <c r="AL381" s="28">
        <f t="shared" si="62"/>
        <v>333281.2900000001</v>
      </c>
      <c r="AM381" s="27">
        <f t="shared" si="63"/>
        <v>1.4316724833021317E-4</v>
      </c>
      <c r="AN381" s="79">
        <f t="shared" si="69"/>
        <v>1.4316724833021301E-4</v>
      </c>
    </row>
    <row r="382" spans="1:40" ht="15.75" customHeight="1" x14ac:dyDescent="0.25">
      <c r="A382" s="126">
        <v>1</v>
      </c>
      <c r="B382" s="77">
        <v>424</v>
      </c>
      <c r="C382" s="77">
        <v>10</v>
      </c>
      <c r="D382" s="78" t="s">
        <v>597</v>
      </c>
      <c r="E382" s="78" t="s">
        <v>464</v>
      </c>
      <c r="F382" s="124">
        <v>6683</v>
      </c>
      <c r="G382" s="34">
        <v>10</v>
      </c>
      <c r="H382" s="34">
        <v>3638113.94</v>
      </c>
      <c r="I382" s="33">
        <v>0</v>
      </c>
      <c r="J382" s="28">
        <v>4001925.3340000003</v>
      </c>
      <c r="K382" s="34">
        <v>3515895.06</v>
      </c>
      <c r="L382" s="33">
        <v>0</v>
      </c>
      <c r="M382" s="28">
        <v>3867484.5660000006</v>
      </c>
      <c r="N382" s="34">
        <v>2140677.44</v>
      </c>
      <c r="O382" s="33">
        <v>0</v>
      </c>
      <c r="P382" s="28">
        <v>2354745.1840000004</v>
      </c>
      <c r="Q382" s="34">
        <v>3011771.57</v>
      </c>
      <c r="R382" s="33">
        <v>0</v>
      </c>
      <c r="S382" s="28">
        <f t="shared" si="64"/>
        <v>3312948.727</v>
      </c>
      <c r="T382" s="34">
        <v>2824431.57</v>
      </c>
      <c r="U382" s="33">
        <v>0</v>
      </c>
      <c r="V382" s="32">
        <f t="shared" si="65"/>
        <v>3106874.727</v>
      </c>
      <c r="W382" s="34">
        <v>3285441.89</v>
      </c>
      <c r="X382" s="33">
        <v>0</v>
      </c>
      <c r="Y382" s="32">
        <f t="shared" si="61"/>
        <v>3613986.0790000004</v>
      </c>
      <c r="Z382" s="34">
        <v>3852888.34</v>
      </c>
      <c r="AA382" s="33">
        <v>0</v>
      </c>
      <c r="AB382" s="32">
        <f t="shared" si="66"/>
        <v>4238177.1740000006</v>
      </c>
      <c r="AC382" s="34"/>
      <c r="AD382" s="33"/>
      <c r="AE382" s="32"/>
      <c r="AF382" s="34"/>
      <c r="AG382" s="33"/>
      <c r="AH382" s="32"/>
      <c r="AI382" s="147">
        <f t="shared" si="67"/>
        <v>3325346.38</v>
      </c>
      <c r="AJ382" s="30">
        <f t="shared" si="68"/>
        <v>497.58</v>
      </c>
      <c r="AK382" s="29">
        <f t="shared" si="71"/>
        <v>2144.19</v>
      </c>
      <c r="AL382" s="28">
        <f t="shared" si="62"/>
        <v>11004294.630000001</v>
      </c>
      <c r="AM382" s="27">
        <f t="shared" si="63"/>
        <v>4.7271017883783427E-3</v>
      </c>
      <c r="AN382" s="79">
        <f t="shared" si="69"/>
        <v>4.7271017883783401E-3</v>
      </c>
    </row>
    <row r="383" spans="1:40" ht="15.75" customHeight="1" x14ac:dyDescent="0.25">
      <c r="A383" s="126">
        <v>1</v>
      </c>
      <c r="B383" s="77">
        <v>425</v>
      </c>
      <c r="C383" s="77">
        <v>13</v>
      </c>
      <c r="D383" s="78" t="s">
        <v>597</v>
      </c>
      <c r="E383" s="78" t="s">
        <v>465</v>
      </c>
      <c r="F383" s="124">
        <v>4583</v>
      </c>
      <c r="G383" s="34">
        <v>10</v>
      </c>
      <c r="H383" s="34">
        <v>6589536.2300000004</v>
      </c>
      <c r="I383" s="33">
        <v>0</v>
      </c>
      <c r="J383" s="28">
        <v>7248489.8530000011</v>
      </c>
      <c r="K383" s="34">
        <v>6556872.4299999997</v>
      </c>
      <c r="L383" s="33">
        <v>0</v>
      </c>
      <c r="M383" s="28">
        <v>7212559.6730000004</v>
      </c>
      <c r="N383" s="34">
        <v>5808164.3799999999</v>
      </c>
      <c r="O383" s="33">
        <v>0</v>
      </c>
      <c r="P383" s="28">
        <v>6388980.818</v>
      </c>
      <c r="Q383" s="34">
        <v>6348509.5699999994</v>
      </c>
      <c r="R383" s="33">
        <v>0</v>
      </c>
      <c r="S383" s="28">
        <f t="shared" si="64"/>
        <v>6983360.5269999998</v>
      </c>
      <c r="T383" s="34">
        <f>5941177.31+705346.92</f>
        <v>6646524.2299999995</v>
      </c>
      <c r="U383" s="33">
        <v>0</v>
      </c>
      <c r="V383" s="32">
        <f t="shared" si="65"/>
        <v>7311176.6529999999</v>
      </c>
      <c r="W383" s="34">
        <v>8011025.3499999996</v>
      </c>
      <c r="X383" s="33">
        <v>0</v>
      </c>
      <c r="Y383" s="32">
        <f t="shared" si="61"/>
        <v>8812127.8849999998</v>
      </c>
      <c r="Z383" s="34">
        <v>10758751.800000001</v>
      </c>
      <c r="AA383" s="33">
        <v>0</v>
      </c>
      <c r="AB383" s="32">
        <f t="shared" si="66"/>
        <v>11834626.980000002</v>
      </c>
      <c r="AC383" s="34"/>
      <c r="AD383" s="33"/>
      <c r="AE383" s="32"/>
      <c r="AF383" s="34"/>
      <c r="AG383" s="33"/>
      <c r="AH383" s="32"/>
      <c r="AI383" s="147">
        <f t="shared" si="67"/>
        <v>8266054.5700000003</v>
      </c>
      <c r="AJ383" s="30">
        <f t="shared" si="68"/>
        <v>1803.63</v>
      </c>
      <c r="AK383" s="29">
        <f t="shared" si="71"/>
        <v>2144.19</v>
      </c>
      <c r="AL383" s="28">
        <f t="shared" si="62"/>
        <v>1560786.4799999997</v>
      </c>
      <c r="AM383" s="27">
        <f t="shared" si="63"/>
        <v>6.7046519644891917E-4</v>
      </c>
      <c r="AN383" s="79">
        <f t="shared" si="69"/>
        <v>6.7046519644891895E-4</v>
      </c>
    </row>
    <row r="384" spans="1:40" ht="15.75" customHeight="1" x14ac:dyDescent="0.25">
      <c r="A384" s="126">
        <v>1</v>
      </c>
      <c r="B384" s="77">
        <v>426</v>
      </c>
      <c r="C384" s="77">
        <v>3</v>
      </c>
      <c r="D384" s="78" t="s">
        <v>597</v>
      </c>
      <c r="E384" s="78" t="s">
        <v>466</v>
      </c>
      <c r="F384" s="124">
        <v>5748</v>
      </c>
      <c r="G384" s="34">
        <v>10</v>
      </c>
      <c r="H384" s="34">
        <v>2502273.69</v>
      </c>
      <c r="I384" s="33">
        <v>0</v>
      </c>
      <c r="J384" s="28">
        <v>2752501.0590000004</v>
      </c>
      <c r="K384" s="34">
        <v>2768378.23</v>
      </c>
      <c r="L384" s="33">
        <v>0</v>
      </c>
      <c r="M384" s="28">
        <v>3045216.0530000003</v>
      </c>
      <c r="N384" s="34">
        <v>2040562.28</v>
      </c>
      <c r="O384" s="33">
        <v>0</v>
      </c>
      <c r="P384" s="28">
        <v>2244618.5080000004</v>
      </c>
      <c r="Q384" s="34">
        <v>2223822.42</v>
      </c>
      <c r="R384" s="33">
        <v>0</v>
      </c>
      <c r="S384" s="28">
        <f t="shared" si="64"/>
        <v>2446204.662</v>
      </c>
      <c r="T384" s="34">
        <v>1714336.39</v>
      </c>
      <c r="U384" s="33">
        <v>0</v>
      </c>
      <c r="V384" s="32">
        <f t="shared" si="65"/>
        <v>1885770.0290000001</v>
      </c>
      <c r="W384" s="34">
        <v>1694634.78</v>
      </c>
      <c r="X384" s="33">
        <v>0</v>
      </c>
      <c r="Y384" s="32">
        <f t="shared" si="61"/>
        <v>1864098.2580000001</v>
      </c>
      <c r="Z384" s="34">
        <v>3012199.89</v>
      </c>
      <c r="AA384" s="33">
        <v>0</v>
      </c>
      <c r="AB384" s="32">
        <f t="shared" si="66"/>
        <v>3313419.8790000002</v>
      </c>
      <c r="AC384" s="34"/>
      <c r="AD384" s="33"/>
      <c r="AE384" s="32"/>
      <c r="AF384" s="34"/>
      <c r="AG384" s="33"/>
      <c r="AH384" s="32"/>
      <c r="AI384" s="147">
        <f t="shared" si="67"/>
        <v>2350822.27</v>
      </c>
      <c r="AJ384" s="30">
        <f t="shared" si="68"/>
        <v>408.98</v>
      </c>
      <c r="AK384" s="29">
        <f t="shared" si="71"/>
        <v>2144.19</v>
      </c>
      <c r="AL384" s="28">
        <f t="shared" si="62"/>
        <v>9973987.0800000001</v>
      </c>
      <c r="AM384" s="27">
        <f t="shared" si="63"/>
        <v>4.2845137965131421E-3</v>
      </c>
      <c r="AN384" s="79">
        <f t="shared" si="69"/>
        <v>4.2845137965131404E-3</v>
      </c>
    </row>
    <row r="385" spans="1:40" ht="15.75" customHeight="1" x14ac:dyDescent="0.25">
      <c r="A385" s="126">
        <v>1</v>
      </c>
      <c r="B385" s="77">
        <v>427</v>
      </c>
      <c r="C385" s="77">
        <v>17</v>
      </c>
      <c r="D385" s="78" t="s">
        <v>598</v>
      </c>
      <c r="E385" s="78" t="s">
        <v>101</v>
      </c>
      <c r="F385" s="124">
        <v>4074</v>
      </c>
      <c r="G385" s="34">
        <v>12</v>
      </c>
      <c r="H385" s="34">
        <v>9421638.6999999993</v>
      </c>
      <c r="I385" s="33">
        <v>0</v>
      </c>
      <c r="J385" s="28">
        <v>10552235.344000001</v>
      </c>
      <c r="K385" s="34">
        <v>10976911.949999999</v>
      </c>
      <c r="L385" s="33">
        <v>0</v>
      </c>
      <c r="M385" s="28">
        <v>12294141.384</v>
      </c>
      <c r="N385" s="34">
        <v>9534911.6099999994</v>
      </c>
      <c r="O385" s="33">
        <v>0</v>
      </c>
      <c r="P385" s="28">
        <v>10679101.0032</v>
      </c>
      <c r="Q385" s="34">
        <v>9788445.5199999996</v>
      </c>
      <c r="R385" s="33">
        <v>0</v>
      </c>
      <c r="S385" s="28">
        <f t="shared" si="64"/>
        <v>10963058.9824</v>
      </c>
      <c r="T385" s="34">
        <v>9937431.5099999998</v>
      </c>
      <c r="U385" s="33">
        <v>0</v>
      </c>
      <c r="V385" s="32">
        <f t="shared" si="65"/>
        <v>11129923.291200001</v>
      </c>
      <c r="W385" s="34">
        <v>11647467.279999999</v>
      </c>
      <c r="X385" s="33">
        <v>1058860.8468520001</v>
      </c>
      <c r="Y385" s="32">
        <f t="shared" si="61"/>
        <v>11859239.20512576</v>
      </c>
      <c r="Z385" s="34">
        <v>12547438.640000001</v>
      </c>
      <c r="AA385" s="33">
        <v>1140676.360751</v>
      </c>
      <c r="AB385" s="32">
        <f t="shared" si="66"/>
        <v>12775573.752758883</v>
      </c>
      <c r="AC385" s="34"/>
      <c r="AD385" s="33"/>
      <c r="AE385" s="32"/>
      <c r="AF385" s="34"/>
      <c r="AG385" s="33"/>
      <c r="AH385" s="32"/>
      <c r="AI385" s="147">
        <f t="shared" si="67"/>
        <v>11481379.25</v>
      </c>
      <c r="AJ385" s="30">
        <f t="shared" si="68"/>
        <v>2818.21</v>
      </c>
      <c r="AK385" s="29">
        <f>+$AL$601</f>
        <v>2628.54</v>
      </c>
      <c r="AL385" s="28">
        <f t="shared" si="62"/>
        <v>0</v>
      </c>
      <c r="AM385" s="27">
        <f t="shared" si="63"/>
        <v>0</v>
      </c>
      <c r="AN385" s="79">
        <f t="shared" si="69"/>
        <v>0</v>
      </c>
    </row>
    <row r="386" spans="1:40" ht="15.75" customHeight="1" x14ac:dyDescent="0.25">
      <c r="A386" s="126">
        <v>1</v>
      </c>
      <c r="B386" s="77">
        <v>428</v>
      </c>
      <c r="C386" s="77">
        <v>13</v>
      </c>
      <c r="D386" s="78" t="s">
        <v>597</v>
      </c>
      <c r="E386" s="78" t="s">
        <v>471</v>
      </c>
      <c r="F386" s="124">
        <v>4606</v>
      </c>
      <c r="G386" s="34">
        <v>10</v>
      </c>
      <c r="H386" s="34">
        <v>6637995.4000000004</v>
      </c>
      <c r="I386" s="33">
        <v>0</v>
      </c>
      <c r="J386" s="28">
        <v>7301794.9400000013</v>
      </c>
      <c r="K386" s="34">
        <v>6816226.7400000002</v>
      </c>
      <c r="L386" s="33">
        <v>0</v>
      </c>
      <c r="M386" s="28">
        <v>7497849.4140000008</v>
      </c>
      <c r="N386" s="34">
        <v>7789826.0499999998</v>
      </c>
      <c r="O386" s="33">
        <v>701084.28610000003</v>
      </c>
      <c r="P386" s="28">
        <v>7797615.9402900003</v>
      </c>
      <c r="Q386" s="34">
        <v>6960497.6100000003</v>
      </c>
      <c r="R386" s="33">
        <v>634170.66440000001</v>
      </c>
      <c r="S386" s="28">
        <f t="shared" si="64"/>
        <v>6958959.6401600009</v>
      </c>
      <c r="T386" s="34">
        <v>6656885.5800000001</v>
      </c>
      <c r="U386" s="33">
        <v>608345.46308300004</v>
      </c>
      <c r="V386" s="32">
        <f t="shared" si="65"/>
        <v>6653394.1286087008</v>
      </c>
      <c r="W386" s="34">
        <v>8275445.5300000003</v>
      </c>
      <c r="X386" s="33">
        <v>752313.54482900002</v>
      </c>
      <c r="Y386" s="32">
        <f t="shared" si="61"/>
        <v>8275445.1836881014</v>
      </c>
      <c r="Z386" s="34">
        <v>8670218.3000000007</v>
      </c>
      <c r="AA386" s="33">
        <v>788201.97036899999</v>
      </c>
      <c r="AB386" s="32">
        <f t="shared" si="66"/>
        <v>8670217.9625941012</v>
      </c>
      <c r="AC386" s="34"/>
      <c r="AD386" s="33"/>
      <c r="AE386" s="32"/>
      <c r="AF386" s="34"/>
      <c r="AG386" s="33"/>
      <c r="AH386" s="32"/>
      <c r="AI386" s="147">
        <f t="shared" si="67"/>
        <v>7671126.5700000003</v>
      </c>
      <c r="AJ386" s="30">
        <f t="shared" si="68"/>
        <v>1665.46</v>
      </c>
      <c r="AK386" s="29">
        <f>+$AL$600</f>
        <v>2144.19</v>
      </c>
      <c r="AL386" s="28">
        <f t="shared" si="62"/>
        <v>2205030.38</v>
      </c>
      <c r="AM386" s="27">
        <f t="shared" si="63"/>
        <v>9.4721228422130807E-4</v>
      </c>
      <c r="AN386" s="79">
        <f t="shared" si="69"/>
        <v>9.4721228422130796E-4</v>
      </c>
    </row>
    <row r="387" spans="1:40" ht="15.75" customHeight="1" x14ac:dyDescent="0.25">
      <c r="A387" s="126">
        <v>1</v>
      </c>
      <c r="B387" s="77">
        <v>429</v>
      </c>
      <c r="C387" s="77">
        <v>1</v>
      </c>
      <c r="D387" s="78" t="s">
        <v>598</v>
      </c>
      <c r="E387" s="78" t="s">
        <v>103</v>
      </c>
      <c r="F387" s="124">
        <v>15959</v>
      </c>
      <c r="G387" s="34">
        <v>12</v>
      </c>
      <c r="H387" s="34">
        <v>32174814.050000001</v>
      </c>
      <c r="I387" s="33">
        <v>3412819.5057999999</v>
      </c>
      <c r="J387" s="28">
        <v>32213433.889504004</v>
      </c>
      <c r="K387" s="34">
        <v>32737833.780000001</v>
      </c>
      <c r="L387" s="33">
        <v>3472539.5997000001</v>
      </c>
      <c r="M387" s="28">
        <v>32777129.481936004</v>
      </c>
      <c r="N387" s="34">
        <v>28247142.82</v>
      </c>
      <c r="O387" s="33">
        <v>2996223.5241</v>
      </c>
      <c r="P387" s="28">
        <v>28281029.611408006</v>
      </c>
      <c r="Q387" s="34">
        <v>29735583.120000001</v>
      </c>
      <c r="R387" s="33">
        <v>3168198.5880999998</v>
      </c>
      <c r="S387" s="28">
        <f t="shared" si="64"/>
        <v>29755470.675728004</v>
      </c>
      <c r="T387" s="34">
        <v>28003763.449999999</v>
      </c>
      <c r="U387" s="33">
        <v>2989845.913013</v>
      </c>
      <c r="V387" s="32">
        <f t="shared" si="65"/>
        <v>28015587.641425442</v>
      </c>
      <c r="W387" s="34">
        <v>33685018.090000004</v>
      </c>
      <c r="X387" s="33">
        <v>3609116.2498849998</v>
      </c>
      <c r="Y387" s="32">
        <f t="shared" si="61"/>
        <v>33685010.060928807</v>
      </c>
      <c r="Z387" s="34">
        <v>39652433.469999999</v>
      </c>
      <c r="AA387" s="33">
        <v>4248483.3252830002</v>
      </c>
      <c r="AB387" s="32">
        <f t="shared" si="66"/>
        <v>39652424.162083045</v>
      </c>
      <c r="AC387" s="34"/>
      <c r="AD387" s="33"/>
      <c r="AE387" s="32"/>
      <c r="AF387" s="34"/>
      <c r="AG387" s="33"/>
      <c r="AH387" s="32"/>
      <c r="AI387" s="147">
        <f t="shared" si="67"/>
        <v>31877904.43</v>
      </c>
      <c r="AJ387" s="30">
        <f t="shared" si="68"/>
        <v>1997.49</v>
      </c>
      <c r="AK387" s="29">
        <f>+$AL$601</f>
        <v>2628.54</v>
      </c>
      <c r="AL387" s="28">
        <f t="shared" si="62"/>
        <v>10070926.949999999</v>
      </c>
      <c r="AM387" s="27">
        <f t="shared" si="63"/>
        <v>4.3261561414566227E-3</v>
      </c>
      <c r="AN387" s="79">
        <f t="shared" si="69"/>
        <v>4.3261561414566201E-3</v>
      </c>
    </row>
    <row r="388" spans="1:40" ht="15.75" customHeight="1" x14ac:dyDescent="0.25">
      <c r="A388" s="126">
        <v>1</v>
      </c>
      <c r="B388" s="77">
        <v>430</v>
      </c>
      <c r="C388" s="77">
        <v>2</v>
      </c>
      <c r="D388" s="78" t="s">
        <v>597</v>
      </c>
      <c r="E388" s="78" t="s">
        <v>475</v>
      </c>
      <c r="F388" s="124">
        <v>6165</v>
      </c>
      <c r="G388" s="34">
        <v>10</v>
      </c>
      <c r="H388" s="34">
        <v>10509353.140000001</v>
      </c>
      <c r="I388" s="33">
        <v>0</v>
      </c>
      <c r="J388" s="28">
        <v>11560288.454000002</v>
      </c>
      <c r="K388" s="34">
        <v>10937060.060000001</v>
      </c>
      <c r="L388" s="33">
        <v>0</v>
      </c>
      <c r="M388" s="28">
        <v>12030766.066000002</v>
      </c>
      <c r="N388" s="34">
        <v>9981477.9399999995</v>
      </c>
      <c r="O388" s="33">
        <v>0</v>
      </c>
      <c r="P388" s="28">
        <v>10979625.734000001</v>
      </c>
      <c r="Q388" s="34">
        <v>10701952.35</v>
      </c>
      <c r="R388" s="33">
        <v>0</v>
      </c>
      <c r="S388" s="28">
        <f t="shared" si="64"/>
        <v>11772147.585000001</v>
      </c>
      <c r="T388" s="34">
        <v>9872590.1300000008</v>
      </c>
      <c r="U388" s="33">
        <v>0</v>
      </c>
      <c r="V388" s="32">
        <f t="shared" si="65"/>
        <v>10859849.143000001</v>
      </c>
      <c r="W388" s="34">
        <v>11126589.34</v>
      </c>
      <c r="X388" s="33">
        <v>0</v>
      </c>
      <c r="Y388" s="32">
        <f t="shared" si="61"/>
        <v>12239248.274</v>
      </c>
      <c r="Z388" s="34">
        <v>13554743.92</v>
      </c>
      <c r="AA388" s="33">
        <v>0</v>
      </c>
      <c r="AB388" s="32">
        <f t="shared" si="66"/>
        <v>14910218.312000001</v>
      </c>
      <c r="AC388" s="34"/>
      <c r="AD388" s="33"/>
      <c r="AE388" s="32"/>
      <c r="AF388" s="34"/>
      <c r="AG388" s="33"/>
      <c r="AH388" s="32"/>
      <c r="AI388" s="147">
        <f t="shared" si="67"/>
        <v>12152217.810000001</v>
      </c>
      <c r="AJ388" s="30">
        <f t="shared" si="68"/>
        <v>1971.16</v>
      </c>
      <c r="AK388" s="29">
        <f>+$AL$600</f>
        <v>2144.19</v>
      </c>
      <c r="AL388" s="28">
        <f t="shared" si="62"/>
        <v>1066729.9499999997</v>
      </c>
      <c r="AM388" s="27">
        <f t="shared" si="63"/>
        <v>4.5823391902055405E-4</v>
      </c>
      <c r="AN388" s="79">
        <f t="shared" si="69"/>
        <v>4.58233919020554E-4</v>
      </c>
    </row>
    <row r="389" spans="1:40" ht="15.75" customHeight="1" x14ac:dyDescent="0.25">
      <c r="A389" s="126">
        <v>1</v>
      </c>
      <c r="B389" s="77">
        <v>431</v>
      </c>
      <c r="C389" s="77">
        <v>18</v>
      </c>
      <c r="D389" s="78" t="s">
        <v>597</v>
      </c>
      <c r="E389" s="78" t="s">
        <v>476</v>
      </c>
      <c r="F389" s="124">
        <v>1015</v>
      </c>
      <c r="G389" s="34">
        <v>10</v>
      </c>
      <c r="H389" s="34">
        <v>2318629.44</v>
      </c>
      <c r="I389" s="33">
        <v>22727.2202</v>
      </c>
      <c r="J389" s="28">
        <v>2525492.4417800005</v>
      </c>
      <c r="K389" s="34">
        <v>2661722.08</v>
      </c>
      <c r="L389" s="33">
        <v>125481.20389999999</v>
      </c>
      <c r="M389" s="28">
        <v>2789864.9637100003</v>
      </c>
      <c r="N389" s="34">
        <v>2389270.0099999998</v>
      </c>
      <c r="O389" s="33">
        <v>112637.3584</v>
      </c>
      <c r="P389" s="28">
        <v>2504295.9167600004</v>
      </c>
      <c r="Q389" s="34">
        <v>2886194.14</v>
      </c>
      <c r="R389" s="33">
        <v>136657.81400000001</v>
      </c>
      <c r="S389" s="28">
        <f t="shared" si="64"/>
        <v>3024489.9586000005</v>
      </c>
      <c r="T389" s="34">
        <v>2564763.33</v>
      </c>
      <c r="U389" s="33">
        <v>121907.892355</v>
      </c>
      <c r="V389" s="32">
        <f t="shared" si="65"/>
        <v>2687140.9814095004</v>
      </c>
      <c r="W389" s="34">
        <v>2865488.94</v>
      </c>
      <c r="X389" s="33">
        <v>136452.843677</v>
      </c>
      <c r="Y389" s="32">
        <f t="shared" si="61"/>
        <v>3001939.7059553</v>
      </c>
      <c r="Z389" s="34">
        <v>2910081.41</v>
      </c>
      <c r="AA389" s="33">
        <v>138576.30102300001</v>
      </c>
      <c r="AB389" s="32">
        <f t="shared" si="66"/>
        <v>3048655.6198747004</v>
      </c>
      <c r="AC389" s="34"/>
      <c r="AD389" s="33"/>
      <c r="AE389" s="32"/>
      <c r="AF389" s="34"/>
      <c r="AG389" s="33"/>
      <c r="AH389" s="32"/>
      <c r="AI389" s="147">
        <f t="shared" si="67"/>
        <v>2853304.44</v>
      </c>
      <c r="AJ389" s="30">
        <f t="shared" si="68"/>
        <v>2811.14</v>
      </c>
      <c r="AK389" s="29">
        <f>+$AL$600</f>
        <v>2144.19</v>
      </c>
      <c r="AL389" s="28">
        <f t="shared" si="62"/>
        <v>0</v>
      </c>
      <c r="AM389" s="27">
        <f t="shared" si="63"/>
        <v>0</v>
      </c>
      <c r="AN389" s="79">
        <f t="shared" si="69"/>
        <v>0</v>
      </c>
    </row>
    <row r="390" spans="1:40" ht="15.75" customHeight="1" x14ac:dyDescent="0.25">
      <c r="A390" s="126">
        <v>1</v>
      </c>
      <c r="B390" s="77">
        <v>432</v>
      </c>
      <c r="C390" s="77">
        <v>18</v>
      </c>
      <c r="D390" s="78" t="s">
        <v>597</v>
      </c>
      <c r="E390" s="78" t="s">
        <v>469</v>
      </c>
      <c r="F390" s="124">
        <v>2987</v>
      </c>
      <c r="G390" s="34">
        <v>10</v>
      </c>
      <c r="H390" s="34">
        <v>7148236.2699999996</v>
      </c>
      <c r="I390" s="33">
        <v>284186.5625</v>
      </c>
      <c r="J390" s="28">
        <v>7550454.6782499999</v>
      </c>
      <c r="K390" s="34">
        <v>7842670.0999999996</v>
      </c>
      <c r="L390" s="33">
        <v>439488.38760000002</v>
      </c>
      <c r="M390" s="28">
        <v>8143499.8836400006</v>
      </c>
      <c r="N390" s="34">
        <v>6814040.7000000002</v>
      </c>
      <c r="O390" s="33">
        <v>381844.85869999998</v>
      </c>
      <c r="P390" s="28">
        <v>7075415.4254300008</v>
      </c>
      <c r="Q390" s="34">
        <v>7221369.5800000001</v>
      </c>
      <c r="R390" s="33">
        <v>406928.7708</v>
      </c>
      <c r="S390" s="28">
        <f t="shared" si="64"/>
        <v>7495884.8901200006</v>
      </c>
      <c r="T390" s="34">
        <v>7080936.6600000001</v>
      </c>
      <c r="U390" s="33">
        <v>399576.04747300001</v>
      </c>
      <c r="V390" s="32">
        <f t="shared" si="65"/>
        <v>7349496.6737797</v>
      </c>
      <c r="W390" s="34">
        <v>8288275.6500000004</v>
      </c>
      <c r="X390" s="33">
        <v>469147.22236999997</v>
      </c>
      <c r="Y390" s="32">
        <f t="shared" si="61"/>
        <v>8601041.2703930009</v>
      </c>
      <c r="Z390" s="34">
        <v>8808663.3900000006</v>
      </c>
      <c r="AA390" s="33">
        <v>498603.077254</v>
      </c>
      <c r="AB390" s="32">
        <f t="shared" si="66"/>
        <v>9141066.3440206014</v>
      </c>
      <c r="AC390" s="34"/>
      <c r="AD390" s="33"/>
      <c r="AE390" s="32"/>
      <c r="AF390" s="34"/>
      <c r="AG390" s="33"/>
      <c r="AH390" s="32"/>
      <c r="AI390" s="147">
        <f t="shared" si="67"/>
        <v>7932580.9199999999</v>
      </c>
      <c r="AJ390" s="30">
        <f t="shared" si="68"/>
        <v>2655.7</v>
      </c>
      <c r="AK390" s="29">
        <f>+$AL$600</f>
        <v>2144.19</v>
      </c>
      <c r="AL390" s="28">
        <f t="shared" si="62"/>
        <v>0</v>
      </c>
      <c r="AM390" s="27">
        <f t="shared" si="63"/>
        <v>0</v>
      </c>
      <c r="AN390" s="79">
        <f t="shared" si="69"/>
        <v>0</v>
      </c>
    </row>
    <row r="391" spans="1:40" ht="15.75" customHeight="1" x14ac:dyDescent="0.25">
      <c r="A391" s="126">
        <v>1</v>
      </c>
      <c r="B391" s="77">
        <v>433</v>
      </c>
      <c r="C391" s="77">
        <v>18</v>
      </c>
      <c r="D391" s="78" t="s">
        <v>597</v>
      </c>
      <c r="E391" s="78" t="s">
        <v>479</v>
      </c>
      <c r="F391" s="124">
        <v>1065</v>
      </c>
      <c r="G391" s="34">
        <v>10</v>
      </c>
      <c r="H391" s="34">
        <v>1837226.33</v>
      </c>
      <c r="I391" s="33">
        <v>118991.1096</v>
      </c>
      <c r="J391" s="28">
        <v>1890058.7424400002</v>
      </c>
      <c r="K391" s="34">
        <v>1990579.26</v>
      </c>
      <c r="L391" s="33">
        <v>128923.25019999999</v>
      </c>
      <c r="M391" s="28">
        <v>2047821.6107800002</v>
      </c>
      <c r="N391" s="34">
        <v>1788468.92</v>
      </c>
      <c r="O391" s="33">
        <v>115833.0748</v>
      </c>
      <c r="P391" s="28">
        <v>1839899.4297199999</v>
      </c>
      <c r="Q391" s="34">
        <v>2110572.88</v>
      </c>
      <c r="R391" s="33">
        <v>137287.34899999999</v>
      </c>
      <c r="S391" s="28">
        <f t="shared" si="64"/>
        <v>2170614.0841000001</v>
      </c>
      <c r="T391" s="34">
        <v>2164920.8199999998</v>
      </c>
      <c r="U391" s="33">
        <v>141275.44227500001</v>
      </c>
      <c r="V391" s="32">
        <f t="shared" si="65"/>
        <v>2226009.9154975</v>
      </c>
      <c r="W391" s="34">
        <v>2621973.8199999998</v>
      </c>
      <c r="X391" s="33">
        <v>171531.117417</v>
      </c>
      <c r="Y391" s="32">
        <f t="shared" si="61"/>
        <v>2695486.9728413001</v>
      </c>
      <c r="Z391" s="34">
        <v>3187473.88</v>
      </c>
      <c r="AA391" s="33">
        <v>208526.40708400001</v>
      </c>
      <c r="AB391" s="32">
        <f t="shared" si="66"/>
        <v>3276842.2202076004</v>
      </c>
      <c r="AC391" s="34"/>
      <c r="AD391" s="33"/>
      <c r="AE391" s="32"/>
      <c r="AF391" s="34"/>
      <c r="AG391" s="33"/>
      <c r="AH391" s="32"/>
      <c r="AI391" s="147">
        <f t="shared" si="67"/>
        <v>2441770.52</v>
      </c>
      <c r="AJ391" s="30">
        <f t="shared" si="68"/>
        <v>2292.7399999999998</v>
      </c>
      <c r="AK391" s="29">
        <f>+$AL$600</f>
        <v>2144.19</v>
      </c>
      <c r="AL391" s="28">
        <f t="shared" si="62"/>
        <v>0</v>
      </c>
      <c r="AM391" s="27">
        <f t="shared" si="63"/>
        <v>0</v>
      </c>
      <c r="AN391" s="79">
        <f t="shared" si="69"/>
        <v>0</v>
      </c>
    </row>
    <row r="392" spans="1:40" ht="15.75" customHeight="1" x14ac:dyDescent="0.25">
      <c r="A392" s="126">
        <v>1</v>
      </c>
      <c r="B392" s="77">
        <v>435</v>
      </c>
      <c r="C392" s="77">
        <v>18</v>
      </c>
      <c r="D392" s="78" t="s">
        <v>597</v>
      </c>
      <c r="E392" s="78" t="s">
        <v>480</v>
      </c>
      <c r="F392" s="124">
        <v>2202</v>
      </c>
      <c r="G392" s="34">
        <v>10</v>
      </c>
      <c r="H392" s="34">
        <v>4849897.53</v>
      </c>
      <c r="I392" s="33">
        <v>228637.79699999999</v>
      </c>
      <c r="J392" s="28">
        <v>5083385.7063000007</v>
      </c>
      <c r="K392" s="34">
        <v>4941867.8899999997</v>
      </c>
      <c r="L392" s="33">
        <v>232973.53140000001</v>
      </c>
      <c r="M392" s="28">
        <v>5179783.7944600005</v>
      </c>
      <c r="N392" s="34">
        <v>4316407.62</v>
      </c>
      <c r="O392" s="33">
        <v>203488.15530000001</v>
      </c>
      <c r="P392" s="28">
        <v>4524211.4111700002</v>
      </c>
      <c r="Q392" s="34">
        <v>4975186.6100000003</v>
      </c>
      <c r="R392" s="33">
        <v>235676.4528</v>
      </c>
      <c r="S392" s="28">
        <f t="shared" si="64"/>
        <v>5213461.1729200007</v>
      </c>
      <c r="T392" s="34">
        <v>4560882.1399999997</v>
      </c>
      <c r="U392" s="33">
        <v>216638.546359</v>
      </c>
      <c r="V392" s="32">
        <f t="shared" si="65"/>
        <v>4778667.9530051006</v>
      </c>
      <c r="W392" s="34">
        <v>5568969.6799999997</v>
      </c>
      <c r="X392" s="33">
        <v>265190.68051400001</v>
      </c>
      <c r="Y392" s="32">
        <f t="shared" si="61"/>
        <v>5834156.8994346</v>
      </c>
      <c r="Z392" s="34">
        <v>5494589.4900000002</v>
      </c>
      <c r="AA392" s="33">
        <v>261648.742497</v>
      </c>
      <c r="AB392" s="32">
        <f t="shared" si="66"/>
        <v>5756234.8222533008</v>
      </c>
      <c r="AC392" s="34"/>
      <c r="AD392" s="33"/>
      <c r="AE392" s="32"/>
      <c r="AF392" s="34"/>
      <c r="AG392" s="33"/>
      <c r="AH392" s="32"/>
      <c r="AI392" s="147">
        <f t="shared" si="67"/>
        <v>5221346.45</v>
      </c>
      <c r="AJ392" s="30">
        <f t="shared" si="68"/>
        <v>2371.1799999999998</v>
      </c>
      <c r="AK392" s="29">
        <f>+$AL$600</f>
        <v>2144.19</v>
      </c>
      <c r="AL392" s="28">
        <f t="shared" si="62"/>
        <v>0</v>
      </c>
      <c r="AM392" s="27">
        <f t="shared" si="63"/>
        <v>0</v>
      </c>
      <c r="AN392" s="79">
        <f t="shared" si="69"/>
        <v>0</v>
      </c>
    </row>
    <row r="393" spans="1:40" ht="15.75" customHeight="1" x14ac:dyDescent="0.25">
      <c r="A393" s="126">
        <v>1</v>
      </c>
      <c r="B393" s="77">
        <v>436</v>
      </c>
      <c r="C393" s="77">
        <v>1</v>
      </c>
      <c r="D393" s="78" t="s">
        <v>598</v>
      </c>
      <c r="E393" s="78" t="s">
        <v>102</v>
      </c>
      <c r="F393" s="124">
        <v>18059</v>
      </c>
      <c r="G393" s="34">
        <v>12</v>
      </c>
      <c r="H393" s="34">
        <v>78972524.329999998</v>
      </c>
      <c r="I393" s="33">
        <v>4425438.7872000001</v>
      </c>
      <c r="J393" s="28">
        <v>83492735.807935998</v>
      </c>
      <c r="K393" s="34">
        <v>106022893.39</v>
      </c>
      <c r="L393" s="33">
        <v>5941279.1212999998</v>
      </c>
      <c r="M393" s="28">
        <v>112091407.98094401</v>
      </c>
      <c r="N393" s="34">
        <v>85586525.109999999</v>
      </c>
      <c r="O393" s="33">
        <v>4796069.9793999996</v>
      </c>
      <c r="P393" s="28">
        <v>90485309.746272013</v>
      </c>
      <c r="Q393" s="34">
        <v>95015823.489999995</v>
      </c>
      <c r="R393" s="33">
        <v>5335411.9955000002</v>
      </c>
      <c r="S393" s="28">
        <f t="shared" si="64"/>
        <v>100442060.87384</v>
      </c>
      <c r="T393" s="34">
        <v>90095452.540000007</v>
      </c>
      <c r="U393" s="33">
        <v>5060468.0831629997</v>
      </c>
      <c r="V393" s="32">
        <f t="shared" si="65"/>
        <v>95239182.59165746</v>
      </c>
      <c r="W393" s="34">
        <v>136053725.44</v>
      </c>
      <c r="X393" s="33">
        <v>7701153.0670210002</v>
      </c>
      <c r="Y393" s="32">
        <f t="shared" si="61"/>
        <v>143754881.05773649</v>
      </c>
      <c r="Z393" s="34">
        <v>106335870.92</v>
      </c>
      <c r="AA393" s="33">
        <v>0</v>
      </c>
      <c r="AB393" s="32">
        <f t="shared" si="66"/>
        <v>119096175.43040001</v>
      </c>
      <c r="AC393" s="34"/>
      <c r="AD393" s="33"/>
      <c r="AE393" s="32"/>
      <c r="AF393" s="34"/>
      <c r="AG393" s="33"/>
      <c r="AH393" s="32"/>
      <c r="AI393" s="147">
        <f t="shared" si="67"/>
        <v>109803521.94</v>
      </c>
      <c r="AJ393" s="30">
        <f t="shared" si="68"/>
        <v>6080.27</v>
      </c>
      <c r="AK393" s="29">
        <f>+$AL$601</f>
        <v>2628.54</v>
      </c>
      <c r="AL393" s="28">
        <f t="shared" si="62"/>
        <v>0</v>
      </c>
      <c r="AM393" s="27">
        <f t="shared" si="63"/>
        <v>0</v>
      </c>
      <c r="AN393" s="79">
        <f t="shared" si="69"/>
        <v>0</v>
      </c>
    </row>
    <row r="394" spans="1:40" ht="15.75" customHeight="1" x14ac:dyDescent="0.25">
      <c r="A394" s="126">
        <v>1</v>
      </c>
      <c r="B394" s="77">
        <v>437</v>
      </c>
      <c r="C394" s="77">
        <v>5</v>
      </c>
      <c r="D394" s="78" t="s">
        <v>597</v>
      </c>
      <c r="E394" s="78" t="s">
        <v>470</v>
      </c>
      <c r="F394" s="124">
        <v>3804</v>
      </c>
      <c r="G394" s="34">
        <v>10</v>
      </c>
      <c r="H394" s="34">
        <v>2861992.14</v>
      </c>
      <c r="I394" s="33">
        <v>134923.0956</v>
      </c>
      <c r="J394" s="28">
        <v>2999775.9488400002</v>
      </c>
      <c r="K394" s="34">
        <v>2782875.24</v>
      </c>
      <c r="L394" s="33">
        <v>131193.25210000001</v>
      </c>
      <c r="M394" s="28">
        <v>2916850.1866900004</v>
      </c>
      <c r="N394" s="34">
        <v>1669857.84</v>
      </c>
      <c r="O394" s="33">
        <v>78721.361999999994</v>
      </c>
      <c r="P394" s="28">
        <v>1750250.1258000003</v>
      </c>
      <c r="Q394" s="34">
        <v>2421225.21</v>
      </c>
      <c r="R394" s="33">
        <v>115706.3474</v>
      </c>
      <c r="S394" s="28">
        <f t="shared" si="64"/>
        <v>2536070.7488600002</v>
      </c>
      <c r="T394" s="34">
        <v>2006809.13</v>
      </c>
      <c r="U394" s="33">
        <v>96807.882513000004</v>
      </c>
      <c r="V394" s="32">
        <f t="shared" si="65"/>
        <v>2101001.3722357</v>
      </c>
      <c r="W394" s="34">
        <v>3382690.09</v>
      </c>
      <c r="X394" s="33">
        <v>161080.45661200001</v>
      </c>
      <c r="Y394" s="32">
        <f t="shared" si="61"/>
        <v>3543770.5967267998</v>
      </c>
      <c r="Z394" s="34">
        <v>4369640.57</v>
      </c>
      <c r="AA394" s="33">
        <v>208078.032691</v>
      </c>
      <c r="AB394" s="32">
        <f t="shared" si="66"/>
        <v>4577718.7910399009</v>
      </c>
      <c r="AC394" s="34"/>
      <c r="AD394" s="33"/>
      <c r="AE394" s="32"/>
      <c r="AF394" s="34"/>
      <c r="AG394" s="33"/>
      <c r="AH394" s="32"/>
      <c r="AI394" s="147">
        <f t="shared" si="67"/>
        <v>2901762.33</v>
      </c>
      <c r="AJ394" s="30">
        <f t="shared" si="68"/>
        <v>762.82</v>
      </c>
      <c r="AK394" s="29">
        <f t="shared" ref="AK394:AK400" si="72">+$AL$600</f>
        <v>2144.19</v>
      </c>
      <c r="AL394" s="28">
        <f t="shared" si="62"/>
        <v>5254731.4799999995</v>
      </c>
      <c r="AM394" s="27">
        <f t="shared" si="63"/>
        <v>2.257268767489913E-3</v>
      </c>
      <c r="AN394" s="79">
        <f t="shared" si="69"/>
        <v>2.2572687674899099E-3</v>
      </c>
    </row>
    <row r="395" spans="1:40" ht="15.75" customHeight="1" x14ac:dyDescent="0.25">
      <c r="A395" s="126">
        <v>1</v>
      </c>
      <c r="B395" s="77">
        <v>438</v>
      </c>
      <c r="C395" s="77">
        <v>5</v>
      </c>
      <c r="D395" s="78" t="s">
        <v>597</v>
      </c>
      <c r="E395" s="78" t="s">
        <v>472</v>
      </c>
      <c r="F395" s="124">
        <v>3511</v>
      </c>
      <c r="G395" s="34">
        <v>10</v>
      </c>
      <c r="H395" s="34">
        <v>5072295.3899999997</v>
      </c>
      <c r="I395" s="33">
        <v>113533.62880000001</v>
      </c>
      <c r="J395" s="28">
        <v>5454637.9373199996</v>
      </c>
      <c r="K395" s="34">
        <v>5518810.3300000001</v>
      </c>
      <c r="L395" s="33">
        <v>496693.79719999997</v>
      </c>
      <c r="M395" s="28">
        <v>5524328.1860800004</v>
      </c>
      <c r="N395" s="34">
        <v>5133912.55</v>
      </c>
      <c r="O395" s="33">
        <v>462052.26650000003</v>
      </c>
      <c r="P395" s="28">
        <v>5139046.3118500002</v>
      </c>
      <c r="Q395" s="34">
        <v>5556272.7300000004</v>
      </c>
      <c r="R395" s="33">
        <v>501856.71100000001</v>
      </c>
      <c r="S395" s="28">
        <f t="shared" si="64"/>
        <v>5559857.6209000004</v>
      </c>
      <c r="T395" s="34">
        <v>5259069</v>
      </c>
      <c r="U395" s="33">
        <v>475119.06773800001</v>
      </c>
      <c r="V395" s="32">
        <f t="shared" si="65"/>
        <v>5262344.9254882</v>
      </c>
      <c r="W395" s="34">
        <v>6926320.8499999996</v>
      </c>
      <c r="X395" s="33">
        <v>629665.90604799998</v>
      </c>
      <c r="Y395" s="32">
        <f t="shared" ref="Y395:Y458" si="73">+(W395-X395)*(1+G395/100)</f>
        <v>6926320.4383471999</v>
      </c>
      <c r="Z395" s="34">
        <v>8484410.7200000007</v>
      </c>
      <c r="AA395" s="33">
        <v>771310.38583200006</v>
      </c>
      <c r="AB395" s="32">
        <f t="shared" si="66"/>
        <v>8484410.3675848003</v>
      </c>
      <c r="AC395" s="34"/>
      <c r="AD395" s="33"/>
      <c r="AE395" s="32"/>
      <c r="AF395" s="34"/>
      <c r="AG395" s="33"/>
      <c r="AH395" s="32"/>
      <c r="AI395" s="147">
        <f t="shared" si="67"/>
        <v>6274395.9299999997</v>
      </c>
      <c r="AJ395" s="30">
        <f t="shared" si="68"/>
        <v>1787.07</v>
      </c>
      <c r="AK395" s="29">
        <f t="shared" si="72"/>
        <v>2144.19</v>
      </c>
      <c r="AL395" s="28">
        <f t="shared" ref="AL395:AL458" si="74">IF((AK395-AJ395)&lt;0,0,(AK395-AJ395)*F395)</f>
        <v>1253848.3200000005</v>
      </c>
      <c r="AM395" s="27">
        <f t="shared" ref="AM395:AM458" si="75">+AL395/$AL$7</f>
        <v>5.3861413521851355E-4</v>
      </c>
      <c r="AN395" s="79">
        <f t="shared" si="69"/>
        <v>5.3861413521851399E-4</v>
      </c>
    </row>
    <row r="396" spans="1:40" ht="15.75" customHeight="1" x14ac:dyDescent="0.25">
      <c r="A396" s="126">
        <v>1</v>
      </c>
      <c r="B396" s="77">
        <v>439</v>
      </c>
      <c r="C396" s="77">
        <v>6</v>
      </c>
      <c r="D396" s="78" t="s">
        <v>597</v>
      </c>
      <c r="E396" s="78" t="s">
        <v>473</v>
      </c>
      <c r="F396" s="124">
        <v>5222</v>
      </c>
      <c r="G396" s="34">
        <v>10</v>
      </c>
      <c r="H396" s="34">
        <v>3278451.17</v>
      </c>
      <c r="I396" s="33">
        <v>0</v>
      </c>
      <c r="J396" s="28">
        <v>3606296.287</v>
      </c>
      <c r="K396" s="34">
        <v>3382508.8</v>
      </c>
      <c r="L396" s="33">
        <v>0</v>
      </c>
      <c r="M396" s="28">
        <v>3720759.68</v>
      </c>
      <c r="N396" s="34">
        <v>2854380.95</v>
      </c>
      <c r="O396" s="33">
        <v>0</v>
      </c>
      <c r="P396" s="28">
        <v>3139819.0450000004</v>
      </c>
      <c r="Q396" s="34">
        <v>3175135.65</v>
      </c>
      <c r="R396" s="33">
        <v>0</v>
      </c>
      <c r="S396" s="28">
        <f t="shared" ref="S396:S459" si="76">+(Q396-R396)*(1+G396/100)</f>
        <v>3492649.2150000003</v>
      </c>
      <c r="T396" s="34">
        <v>3345691.49</v>
      </c>
      <c r="U396" s="33">
        <v>0</v>
      </c>
      <c r="V396" s="32">
        <f t="shared" ref="V396:V459" si="77">+(T396-U396)*(1+G396/100)</f>
        <v>3680260.6390000004</v>
      </c>
      <c r="W396" s="34">
        <v>4562907.97</v>
      </c>
      <c r="X396" s="33">
        <v>0</v>
      </c>
      <c r="Y396" s="32">
        <f t="shared" si="73"/>
        <v>5019198.767</v>
      </c>
      <c r="Z396" s="34">
        <v>7419373.6299999999</v>
      </c>
      <c r="AA396" s="33">
        <v>0</v>
      </c>
      <c r="AB396" s="32">
        <f t="shared" ref="AB396:AB459" si="78">+(Z396-AA396)*(1+G396/100)</f>
        <v>8161310.9930000007</v>
      </c>
      <c r="AC396" s="34"/>
      <c r="AD396" s="33"/>
      <c r="AE396" s="32"/>
      <c r="AF396" s="34"/>
      <c r="AG396" s="33"/>
      <c r="AH396" s="32"/>
      <c r="AI396" s="147">
        <f t="shared" ref="AI396:AI459" si="79">+ROUND((AB396+Y396+V396+S396+P396)/5,2)</f>
        <v>4698647.7300000004</v>
      </c>
      <c r="AJ396" s="30">
        <f t="shared" ref="AJ396:AJ459" si="80">ROUND(AI396/F396,2)</f>
        <v>899.78</v>
      </c>
      <c r="AK396" s="29">
        <f t="shared" si="72"/>
        <v>2144.19</v>
      </c>
      <c r="AL396" s="28">
        <f t="shared" si="74"/>
        <v>6498309.0200000005</v>
      </c>
      <c r="AM396" s="27">
        <f t="shared" si="75"/>
        <v>2.7914708959293935E-3</v>
      </c>
      <c r="AN396" s="79">
        <f t="shared" ref="AN396:AN459" si="81">+ROUND(AM396,18)</f>
        <v>2.79147089592939E-3</v>
      </c>
    </row>
    <row r="397" spans="1:40" ht="15.75" customHeight="1" x14ac:dyDescent="0.25">
      <c r="A397" s="126">
        <v>1</v>
      </c>
      <c r="B397" s="77">
        <v>440</v>
      </c>
      <c r="C397" s="77">
        <v>20</v>
      </c>
      <c r="D397" s="78" t="s">
        <v>597</v>
      </c>
      <c r="E397" s="78" t="s">
        <v>474</v>
      </c>
      <c r="F397" s="124">
        <v>5090</v>
      </c>
      <c r="G397" s="34">
        <v>10</v>
      </c>
      <c r="H397" s="34">
        <v>6007542.75</v>
      </c>
      <c r="I397" s="33">
        <v>0</v>
      </c>
      <c r="J397" s="28">
        <v>6608297.0250000004</v>
      </c>
      <c r="K397" s="34">
        <v>6355068.6100000003</v>
      </c>
      <c r="L397" s="33">
        <v>0</v>
      </c>
      <c r="M397" s="28">
        <v>6990575.4710000008</v>
      </c>
      <c r="N397" s="34">
        <v>5545269.2699999996</v>
      </c>
      <c r="O397" s="33">
        <v>0</v>
      </c>
      <c r="P397" s="28">
        <v>6099796.1969999997</v>
      </c>
      <c r="Q397" s="34">
        <v>6783342.2800000003</v>
      </c>
      <c r="R397" s="33">
        <v>0</v>
      </c>
      <c r="S397" s="28">
        <f t="shared" si="76"/>
        <v>7461676.5080000013</v>
      </c>
      <c r="T397" s="34">
        <v>5797995.0700000003</v>
      </c>
      <c r="U397" s="33">
        <v>0</v>
      </c>
      <c r="V397" s="32">
        <f t="shared" si="77"/>
        <v>6377794.5770000005</v>
      </c>
      <c r="W397" s="34">
        <v>7168647.6799999997</v>
      </c>
      <c r="X397" s="33">
        <v>0</v>
      </c>
      <c r="Y397" s="32">
        <f t="shared" si="73"/>
        <v>7885512.4479999999</v>
      </c>
      <c r="Z397" s="34">
        <v>8389900.5999999996</v>
      </c>
      <c r="AA397" s="33">
        <v>0</v>
      </c>
      <c r="AB397" s="32">
        <f t="shared" si="78"/>
        <v>9228890.6600000001</v>
      </c>
      <c r="AC397" s="34"/>
      <c r="AD397" s="33"/>
      <c r="AE397" s="32"/>
      <c r="AF397" s="34"/>
      <c r="AG397" s="33"/>
      <c r="AH397" s="32"/>
      <c r="AI397" s="147">
        <f t="shared" si="79"/>
        <v>7410734.0800000001</v>
      </c>
      <c r="AJ397" s="30">
        <f t="shared" si="80"/>
        <v>1455.94</v>
      </c>
      <c r="AK397" s="29">
        <f t="shared" si="72"/>
        <v>2144.19</v>
      </c>
      <c r="AL397" s="28">
        <f t="shared" si="74"/>
        <v>3503192.5</v>
      </c>
      <c r="AM397" s="27">
        <f t="shared" si="75"/>
        <v>1.5048622459305776E-3</v>
      </c>
      <c r="AN397" s="79">
        <f t="shared" si="81"/>
        <v>1.50486224593058E-3</v>
      </c>
    </row>
    <row r="398" spans="1:40" ht="15.75" customHeight="1" x14ac:dyDescent="0.25">
      <c r="A398" s="126">
        <v>1</v>
      </c>
      <c r="B398" s="77">
        <v>441</v>
      </c>
      <c r="C398" s="77">
        <v>20</v>
      </c>
      <c r="D398" s="78" t="s">
        <v>597</v>
      </c>
      <c r="E398" s="78" t="s">
        <v>477</v>
      </c>
      <c r="F398" s="124">
        <v>2605</v>
      </c>
      <c r="G398" s="34">
        <v>10</v>
      </c>
      <c r="H398" s="34">
        <v>2349373.08</v>
      </c>
      <c r="I398" s="33">
        <v>0</v>
      </c>
      <c r="J398" s="28">
        <v>2584310.3880000003</v>
      </c>
      <c r="K398" s="34">
        <v>2817701.22</v>
      </c>
      <c r="L398" s="33">
        <v>0</v>
      </c>
      <c r="M398" s="28">
        <v>3099471.3420000006</v>
      </c>
      <c r="N398" s="34">
        <v>2616143.38</v>
      </c>
      <c r="O398" s="33">
        <v>0</v>
      </c>
      <c r="P398" s="28">
        <v>2877757.7179999999</v>
      </c>
      <c r="Q398" s="34">
        <v>2845729.72</v>
      </c>
      <c r="R398" s="33">
        <v>0</v>
      </c>
      <c r="S398" s="28">
        <f t="shared" si="76"/>
        <v>3130302.6920000003</v>
      </c>
      <c r="T398" s="34">
        <v>2779144.98</v>
      </c>
      <c r="U398" s="33">
        <v>0</v>
      </c>
      <c r="V398" s="32">
        <f t="shared" si="77"/>
        <v>3057059.4780000001</v>
      </c>
      <c r="W398" s="34">
        <v>3428374.32</v>
      </c>
      <c r="X398" s="33">
        <v>0</v>
      </c>
      <c r="Y398" s="32">
        <f t="shared" si="73"/>
        <v>3771211.7520000003</v>
      </c>
      <c r="Z398" s="34">
        <v>3838015.44</v>
      </c>
      <c r="AA398" s="33">
        <v>0</v>
      </c>
      <c r="AB398" s="32">
        <f t="shared" si="78"/>
        <v>4221816.9840000002</v>
      </c>
      <c r="AC398" s="34"/>
      <c r="AD398" s="33"/>
      <c r="AE398" s="32"/>
      <c r="AF398" s="34"/>
      <c r="AG398" s="33"/>
      <c r="AH398" s="32"/>
      <c r="AI398" s="147">
        <f t="shared" si="79"/>
        <v>3411629.72</v>
      </c>
      <c r="AJ398" s="30">
        <f t="shared" si="80"/>
        <v>1309.6500000000001</v>
      </c>
      <c r="AK398" s="29">
        <f t="shared" si="72"/>
        <v>2144.19</v>
      </c>
      <c r="AL398" s="28">
        <f t="shared" si="74"/>
        <v>2173976.6999999997</v>
      </c>
      <c r="AM398" s="27">
        <f t="shared" si="75"/>
        <v>9.338725917467411E-4</v>
      </c>
      <c r="AN398" s="79">
        <f t="shared" si="81"/>
        <v>9.33872591746741E-4</v>
      </c>
    </row>
    <row r="399" spans="1:40" ht="15.75" customHeight="1" x14ac:dyDescent="0.25">
      <c r="A399" s="126">
        <v>1</v>
      </c>
      <c r="B399" s="77">
        <v>442</v>
      </c>
      <c r="C399" s="77">
        <v>6</v>
      </c>
      <c r="D399" s="78" t="s">
        <v>597</v>
      </c>
      <c r="E399" s="78" t="s">
        <v>478</v>
      </c>
      <c r="F399" s="124">
        <v>4583</v>
      </c>
      <c r="G399" s="34">
        <v>10</v>
      </c>
      <c r="H399" s="34">
        <v>1878016.51</v>
      </c>
      <c r="I399" s="33">
        <v>0</v>
      </c>
      <c r="J399" s="28">
        <v>2065818.1610000001</v>
      </c>
      <c r="K399" s="34">
        <v>1868372.26</v>
      </c>
      <c r="L399" s="33">
        <v>0</v>
      </c>
      <c r="M399" s="28">
        <v>2055209.4860000003</v>
      </c>
      <c r="N399" s="34">
        <v>1858287.3</v>
      </c>
      <c r="O399" s="33">
        <v>0</v>
      </c>
      <c r="P399" s="28">
        <v>2044116.0300000003</v>
      </c>
      <c r="Q399" s="34">
        <v>1377672.59</v>
      </c>
      <c r="R399" s="33">
        <v>0</v>
      </c>
      <c r="S399" s="28">
        <f t="shared" si="76"/>
        <v>1515439.8490000002</v>
      </c>
      <c r="T399" s="34">
        <v>2080689.39</v>
      </c>
      <c r="U399" s="33">
        <v>0</v>
      </c>
      <c r="V399" s="32">
        <f t="shared" si="77"/>
        <v>2288758.3289999999</v>
      </c>
      <c r="W399" s="34">
        <v>3091898.73</v>
      </c>
      <c r="X399" s="33">
        <v>0</v>
      </c>
      <c r="Y399" s="32">
        <f t="shared" si="73"/>
        <v>3401088.6030000001</v>
      </c>
      <c r="Z399" s="34">
        <v>3429826.96</v>
      </c>
      <c r="AA399" s="33">
        <v>0</v>
      </c>
      <c r="AB399" s="32">
        <f t="shared" si="78"/>
        <v>3772809.6560000004</v>
      </c>
      <c r="AC399" s="34"/>
      <c r="AD399" s="33"/>
      <c r="AE399" s="32"/>
      <c r="AF399" s="34"/>
      <c r="AG399" s="33"/>
      <c r="AH399" s="32"/>
      <c r="AI399" s="147">
        <f t="shared" si="79"/>
        <v>2604442.4900000002</v>
      </c>
      <c r="AJ399" s="30">
        <f t="shared" si="80"/>
        <v>568.28</v>
      </c>
      <c r="AK399" s="29">
        <f t="shared" si="72"/>
        <v>2144.19</v>
      </c>
      <c r="AL399" s="28">
        <f t="shared" si="74"/>
        <v>7222395.5300000003</v>
      </c>
      <c r="AM399" s="27">
        <f t="shared" si="75"/>
        <v>3.1025158789517748E-3</v>
      </c>
      <c r="AN399" s="79">
        <f t="shared" si="81"/>
        <v>3.10251587895177E-3</v>
      </c>
    </row>
    <row r="400" spans="1:40" ht="15.75" customHeight="1" x14ac:dyDescent="0.25">
      <c r="A400" s="126">
        <v>1</v>
      </c>
      <c r="B400" s="77">
        <v>443</v>
      </c>
      <c r="C400" s="77">
        <v>17</v>
      </c>
      <c r="D400" s="78" t="s">
        <v>597</v>
      </c>
      <c r="E400" s="78" t="s">
        <v>483</v>
      </c>
      <c r="F400" s="124">
        <v>1958</v>
      </c>
      <c r="G400" s="34">
        <v>10</v>
      </c>
      <c r="H400" s="34">
        <v>1590732.43</v>
      </c>
      <c r="I400" s="33">
        <v>0</v>
      </c>
      <c r="J400" s="28">
        <v>1749805.6730000002</v>
      </c>
      <c r="K400" s="34">
        <v>1629277.09</v>
      </c>
      <c r="L400" s="33">
        <v>0</v>
      </c>
      <c r="M400" s="28">
        <v>1792204.7990000003</v>
      </c>
      <c r="N400" s="34">
        <v>1113718.1100000001</v>
      </c>
      <c r="O400" s="33">
        <v>0</v>
      </c>
      <c r="P400" s="28">
        <v>1225089.9210000003</v>
      </c>
      <c r="Q400" s="34">
        <v>1456839.89</v>
      </c>
      <c r="R400" s="33">
        <v>0</v>
      </c>
      <c r="S400" s="28">
        <f t="shared" si="76"/>
        <v>1602523.879</v>
      </c>
      <c r="T400" s="34">
        <v>1193382.19</v>
      </c>
      <c r="U400" s="33">
        <v>0</v>
      </c>
      <c r="V400" s="32">
        <f t="shared" si="77"/>
        <v>1312720.409</v>
      </c>
      <c r="W400" s="34">
        <v>1916034.89</v>
      </c>
      <c r="X400" s="33">
        <v>0</v>
      </c>
      <c r="Y400" s="32">
        <f t="shared" si="73"/>
        <v>2107638.3790000002</v>
      </c>
      <c r="Z400" s="34">
        <v>2138107.0699999998</v>
      </c>
      <c r="AA400" s="33">
        <v>0</v>
      </c>
      <c r="AB400" s="32">
        <f t="shared" si="78"/>
        <v>2351917.7770000002</v>
      </c>
      <c r="AC400" s="34"/>
      <c r="AD400" s="33"/>
      <c r="AE400" s="32"/>
      <c r="AF400" s="34"/>
      <c r="AG400" s="33"/>
      <c r="AH400" s="32"/>
      <c r="AI400" s="147">
        <f t="shared" si="79"/>
        <v>1719978.07</v>
      </c>
      <c r="AJ400" s="30">
        <f t="shared" si="80"/>
        <v>878.44</v>
      </c>
      <c r="AK400" s="29">
        <f t="shared" si="72"/>
        <v>2144.19</v>
      </c>
      <c r="AL400" s="28">
        <f t="shared" si="74"/>
        <v>2478338.5</v>
      </c>
      <c r="AM400" s="27">
        <f t="shared" si="75"/>
        <v>1.0646169290686193E-3</v>
      </c>
      <c r="AN400" s="79">
        <f t="shared" si="81"/>
        <v>1.06461692906862E-3</v>
      </c>
    </row>
    <row r="401" spans="1:40" ht="15.75" customHeight="1" x14ac:dyDescent="0.25">
      <c r="A401" s="126">
        <v>1</v>
      </c>
      <c r="B401" s="77">
        <v>444</v>
      </c>
      <c r="C401" s="77">
        <v>15</v>
      </c>
      <c r="D401" s="78" t="s">
        <v>598</v>
      </c>
      <c r="E401" s="78" t="s">
        <v>104</v>
      </c>
      <c r="F401" s="124">
        <v>46332</v>
      </c>
      <c r="G401" s="34">
        <v>15</v>
      </c>
      <c r="H401" s="34">
        <v>118772102.01000001</v>
      </c>
      <c r="I401" s="33">
        <v>10689462.2128</v>
      </c>
      <c r="J401" s="28">
        <v>124295035.76678</v>
      </c>
      <c r="K401" s="34">
        <v>120212437.70999999</v>
      </c>
      <c r="L401" s="33">
        <v>10819092.114399999</v>
      </c>
      <c r="M401" s="28">
        <v>125802347.43493998</v>
      </c>
      <c r="N401" s="34">
        <v>100717578.81999999</v>
      </c>
      <c r="O401" s="33">
        <v>9064580.2200000007</v>
      </c>
      <c r="P401" s="28">
        <v>105400948.38999999</v>
      </c>
      <c r="Q401" s="34">
        <v>102804487.33</v>
      </c>
      <c r="R401" s="33">
        <v>9353833.2880000006</v>
      </c>
      <c r="S401" s="28">
        <f t="shared" si="76"/>
        <v>107468252.14829999</v>
      </c>
      <c r="T401" s="34">
        <v>99791583.349999994</v>
      </c>
      <c r="U401" s="33">
        <v>9080207.1417570002</v>
      </c>
      <c r="V401" s="32">
        <f t="shared" si="77"/>
        <v>104318082.63947944</v>
      </c>
      <c r="W401" s="34">
        <v>113292292.90000001</v>
      </c>
      <c r="X401" s="33">
        <v>10299295.423010999</v>
      </c>
      <c r="Y401" s="32">
        <f t="shared" si="73"/>
        <v>118441947.09853734</v>
      </c>
      <c r="Z401" s="34">
        <v>129628189.34999999</v>
      </c>
      <c r="AA401" s="33">
        <v>11784376.258068001</v>
      </c>
      <c r="AB401" s="32">
        <f t="shared" si="78"/>
        <v>135520385.05572179</v>
      </c>
      <c r="AC401" s="34"/>
      <c r="AD401" s="33"/>
      <c r="AE401" s="32"/>
      <c r="AF401" s="34"/>
      <c r="AG401" s="33"/>
      <c r="AH401" s="32"/>
      <c r="AI401" s="147">
        <f t="shared" si="79"/>
        <v>114229923.06999999</v>
      </c>
      <c r="AJ401" s="30">
        <f t="shared" si="80"/>
        <v>2465.46</v>
      </c>
      <c r="AK401" s="29">
        <f>+$AL$601</f>
        <v>2628.54</v>
      </c>
      <c r="AL401" s="28">
        <f t="shared" si="74"/>
        <v>7555822.5599999968</v>
      </c>
      <c r="AM401" s="27">
        <f t="shared" si="75"/>
        <v>3.2457457326408759E-3</v>
      </c>
      <c r="AN401" s="79">
        <f t="shared" si="81"/>
        <v>3.2457457326408798E-3</v>
      </c>
    </row>
    <row r="402" spans="1:40" ht="15.75" customHeight="1" x14ac:dyDescent="0.25">
      <c r="A402" s="126">
        <v>1</v>
      </c>
      <c r="B402" s="77">
        <v>445</v>
      </c>
      <c r="C402" s="77">
        <v>13</v>
      </c>
      <c r="D402" s="78" t="s">
        <v>597</v>
      </c>
      <c r="E402" s="78" t="s">
        <v>484</v>
      </c>
      <c r="F402" s="124">
        <v>1776</v>
      </c>
      <c r="G402" s="34">
        <v>10</v>
      </c>
      <c r="H402" s="34">
        <v>1018285.08</v>
      </c>
      <c r="I402" s="33">
        <v>0</v>
      </c>
      <c r="J402" s="28">
        <v>1120113.588</v>
      </c>
      <c r="K402" s="34">
        <v>1389202.98</v>
      </c>
      <c r="L402" s="33">
        <v>218516.60200000001</v>
      </c>
      <c r="M402" s="28">
        <v>1287755.0158000002</v>
      </c>
      <c r="N402" s="34">
        <v>1308702.0900000001</v>
      </c>
      <c r="O402" s="33">
        <v>117783.6712</v>
      </c>
      <c r="P402" s="28">
        <v>1310010.2606800003</v>
      </c>
      <c r="Q402" s="34">
        <v>1838096.83</v>
      </c>
      <c r="R402" s="33">
        <v>167090.36610000001</v>
      </c>
      <c r="S402" s="28">
        <f t="shared" si="76"/>
        <v>1838107.1102900002</v>
      </c>
      <c r="T402" s="34">
        <v>1541184.19</v>
      </c>
      <c r="U402" s="33">
        <v>140962.67516099999</v>
      </c>
      <c r="V402" s="32">
        <f t="shared" si="77"/>
        <v>1540243.6663229002</v>
      </c>
      <c r="W402" s="34">
        <v>2456080.5</v>
      </c>
      <c r="X402" s="33">
        <v>223280.49100499999</v>
      </c>
      <c r="Y402" s="32">
        <f t="shared" si="73"/>
        <v>2456080.0098945</v>
      </c>
      <c r="Z402" s="34">
        <v>2820433.7</v>
      </c>
      <c r="AA402" s="33">
        <v>256403.53073900001</v>
      </c>
      <c r="AB402" s="32">
        <f t="shared" si="78"/>
        <v>2820433.1861871001</v>
      </c>
      <c r="AC402" s="34"/>
      <c r="AD402" s="33"/>
      <c r="AE402" s="32"/>
      <c r="AF402" s="34"/>
      <c r="AG402" s="33"/>
      <c r="AH402" s="32"/>
      <c r="AI402" s="147">
        <f t="shared" si="79"/>
        <v>1992974.85</v>
      </c>
      <c r="AJ402" s="30">
        <f t="shared" si="80"/>
        <v>1122.17</v>
      </c>
      <c r="AK402" s="29">
        <f t="shared" ref="AK402:AK413" si="82">+$AL$600</f>
        <v>2144.19</v>
      </c>
      <c r="AL402" s="28">
        <f t="shared" si="74"/>
        <v>1815107.52</v>
      </c>
      <c r="AM402" s="27">
        <f t="shared" si="75"/>
        <v>7.7971358386748118E-4</v>
      </c>
      <c r="AN402" s="79">
        <f t="shared" si="81"/>
        <v>7.7971358386748097E-4</v>
      </c>
    </row>
    <row r="403" spans="1:40" ht="15.75" customHeight="1" x14ac:dyDescent="0.25">
      <c r="A403" s="126">
        <v>1</v>
      </c>
      <c r="B403" s="77">
        <v>447</v>
      </c>
      <c r="C403" s="77">
        <v>17</v>
      </c>
      <c r="D403" s="78" t="s">
        <v>597</v>
      </c>
      <c r="E403" s="78" t="s">
        <v>486</v>
      </c>
      <c r="F403" s="124">
        <v>1700</v>
      </c>
      <c r="G403" s="34">
        <v>10</v>
      </c>
      <c r="H403" s="34">
        <v>3352974.82</v>
      </c>
      <c r="I403" s="33">
        <v>0</v>
      </c>
      <c r="J403" s="28">
        <v>3688272.3020000001</v>
      </c>
      <c r="K403" s="34">
        <v>3641440.87</v>
      </c>
      <c r="L403" s="33">
        <v>0</v>
      </c>
      <c r="M403" s="28">
        <v>4005584.9570000004</v>
      </c>
      <c r="N403" s="34">
        <v>3595403.97</v>
      </c>
      <c r="O403" s="33">
        <v>0</v>
      </c>
      <c r="P403" s="28">
        <v>3954944.3670000006</v>
      </c>
      <c r="Q403" s="34">
        <v>3655403.29</v>
      </c>
      <c r="R403" s="33">
        <v>0</v>
      </c>
      <c r="S403" s="28">
        <f t="shared" si="76"/>
        <v>4020943.6190000004</v>
      </c>
      <c r="T403" s="34">
        <v>4177231</v>
      </c>
      <c r="U403" s="33">
        <v>0</v>
      </c>
      <c r="V403" s="32">
        <f t="shared" si="77"/>
        <v>4594954.1000000006</v>
      </c>
      <c r="W403" s="34">
        <v>4216859.53</v>
      </c>
      <c r="X403" s="33">
        <v>0</v>
      </c>
      <c r="Y403" s="32">
        <f t="shared" si="73"/>
        <v>4638545.4830000009</v>
      </c>
      <c r="Z403" s="34">
        <v>4968966.12</v>
      </c>
      <c r="AA403" s="33">
        <v>0</v>
      </c>
      <c r="AB403" s="32">
        <f t="shared" si="78"/>
        <v>5465862.7320000008</v>
      </c>
      <c r="AC403" s="34"/>
      <c r="AD403" s="33"/>
      <c r="AE403" s="32"/>
      <c r="AF403" s="34"/>
      <c r="AG403" s="33"/>
      <c r="AH403" s="32"/>
      <c r="AI403" s="147">
        <f t="shared" si="79"/>
        <v>4535050.0599999996</v>
      </c>
      <c r="AJ403" s="30">
        <f t="shared" si="80"/>
        <v>2667.68</v>
      </c>
      <c r="AK403" s="29">
        <f t="shared" si="82"/>
        <v>2144.19</v>
      </c>
      <c r="AL403" s="28">
        <f t="shared" si="74"/>
        <v>0</v>
      </c>
      <c r="AM403" s="27">
        <f t="shared" si="75"/>
        <v>0</v>
      </c>
      <c r="AN403" s="79">
        <f t="shared" si="81"/>
        <v>0</v>
      </c>
    </row>
    <row r="404" spans="1:40" ht="15.75" customHeight="1" x14ac:dyDescent="0.25">
      <c r="A404" s="126">
        <v>1</v>
      </c>
      <c r="B404" s="77">
        <v>449</v>
      </c>
      <c r="C404" s="77">
        <v>10</v>
      </c>
      <c r="D404" s="78" t="s">
        <v>597</v>
      </c>
      <c r="E404" s="78" t="s">
        <v>487</v>
      </c>
      <c r="F404" s="124">
        <v>4221</v>
      </c>
      <c r="G404" s="34">
        <v>10</v>
      </c>
      <c r="H404" s="34">
        <v>2446770.11</v>
      </c>
      <c r="I404" s="33">
        <v>200007.69349999999</v>
      </c>
      <c r="J404" s="28">
        <v>2471438.65815</v>
      </c>
      <c r="K404" s="34">
        <v>1725155.98</v>
      </c>
      <c r="L404" s="33">
        <v>141020.5062</v>
      </c>
      <c r="M404" s="28">
        <v>1742549.0211800002</v>
      </c>
      <c r="N404" s="34">
        <v>1004082.23</v>
      </c>
      <c r="O404" s="33">
        <v>82077.490900000004</v>
      </c>
      <c r="P404" s="28">
        <v>1014205.2130100001</v>
      </c>
      <c r="Q404" s="34">
        <v>2370707.02</v>
      </c>
      <c r="R404" s="33">
        <v>196766.46840000001</v>
      </c>
      <c r="S404" s="28">
        <f t="shared" si="76"/>
        <v>2391334.6067599999</v>
      </c>
      <c r="T404" s="34">
        <v>1772529.3</v>
      </c>
      <c r="U404" s="33">
        <v>153489.52046199999</v>
      </c>
      <c r="V404" s="32">
        <f t="shared" si="77"/>
        <v>1780943.7574918002</v>
      </c>
      <c r="W404" s="34">
        <v>2793938.47</v>
      </c>
      <c r="X404" s="33">
        <v>230693.279706</v>
      </c>
      <c r="Y404" s="32">
        <f t="shared" si="73"/>
        <v>2819569.7093234006</v>
      </c>
      <c r="Z404" s="34">
        <v>3116730.99</v>
      </c>
      <c r="AA404" s="33">
        <v>257345.87064800001</v>
      </c>
      <c r="AB404" s="32">
        <f t="shared" si="78"/>
        <v>3145323.6312872004</v>
      </c>
      <c r="AC404" s="34"/>
      <c r="AD404" s="33"/>
      <c r="AE404" s="32"/>
      <c r="AF404" s="34"/>
      <c r="AG404" s="33"/>
      <c r="AH404" s="32"/>
      <c r="AI404" s="147">
        <f t="shared" si="79"/>
        <v>2230275.38</v>
      </c>
      <c r="AJ404" s="30">
        <f t="shared" si="80"/>
        <v>528.38</v>
      </c>
      <c r="AK404" s="29">
        <f t="shared" si="82"/>
        <v>2144.19</v>
      </c>
      <c r="AL404" s="28">
        <f t="shared" si="74"/>
        <v>6820334.0099999998</v>
      </c>
      <c r="AM404" s="27">
        <f t="shared" si="75"/>
        <v>2.9298027888234237E-3</v>
      </c>
      <c r="AN404" s="79">
        <f t="shared" si="81"/>
        <v>2.9298027888234198E-3</v>
      </c>
    </row>
    <row r="405" spans="1:40" ht="15.75" customHeight="1" x14ac:dyDescent="0.25">
      <c r="A405" s="126">
        <v>1</v>
      </c>
      <c r="B405" s="77">
        <v>450</v>
      </c>
      <c r="C405" s="77">
        <v>7</v>
      </c>
      <c r="D405" s="78" t="s">
        <v>597</v>
      </c>
      <c r="E405" s="78" t="s">
        <v>488</v>
      </c>
      <c r="F405" s="124">
        <v>2030</v>
      </c>
      <c r="G405" s="34">
        <v>10</v>
      </c>
      <c r="H405" s="34">
        <v>1222193.6399999999</v>
      </c>
      <c r="I405" s="33">
        <v>0</v>
      </c>
      <c r="J405" s="28">
        <v>1344413.004</v>
      </c>
      <c r="K405" s="34">
        <v>1215541.6200000001</v>
      </c>
      <c r="L405" s="33">
        <v>0</v>
      </c>
      <c r="M405" s="28">
        <v>1337095.7820000001</v>
      </c>
      <c r="N405" s="34">
        <v>1026522.88</v>
      </c>
      <c r="O405" s="33">
        <v>84398.876399999994</v>
      </c>
      <c r="P405" s="28">
        <v>1036336.4039600001</v>
      </c>
      <c r="Q405" s="34">
        <v>1263335.6000000001</v>
      </c>
      <c r="R405" s="33">
        <v>114981.5549</v>
      </c>
      <c r="S405" s="28">
        <f t="shared" si="76"/>
        <v>1263189.44961</v>
      </c>
      <c r="T405" s="34">
        <v>773456.18</v>
      </c>
      <c r="U405" s="33">
        <v>71260.301737999995</v>
      </c>
      <c r="V405" s="32">
        <f t="shared" si="77"/>
        <v>772415.4660882001</v>
      </c>
      <c r="W405" s="34">
        <v>2100099.1</v>
      </c>
      <c r="X405" s="33">
        <v>158459.48278300001</v>
      </c>
      <c r="Y405" s="32">
        <f t="shared" si="73"/>
        <v>2135803.5789387003</v>
      </c>
      <c r="Z405" s="34">
        <v>2121624.2799999998</v>
      </c>
      <c r="AA405" s="33">
        <v>77094.723805999995</v>
      </c>
      <c r="AB405" s="32">
        <f t="shared" si="78"/>
        <v>2248982.5118133998</v>
      </c>
      <c r="AC405" s="34"/>
      <c r="AD405" s="33"/>
      <c r="AE405" s="32"/>
      <c r="AF405" s="34"/>
      <c r="AG405" s="33"/>
      <c r="AH405" s="32"/>
      <c r="AI405" s="147">
        <f t="shared" si="79"/>
        <v>1491345.48</v>
      </c>
      <c r="AJ405" s="30">
        <f t="shared" si="80"/>
        <v>734.65</v>
      </c>
      <c r="AK405" s="29">
        <f t="shared" si="82"/>
        <v>2144.19</v>
      </c>
      <c r="AL405" s="28">
        <f t="shared" si="74"/>
        <v>2861366.1999999997</v>
      </c>
      <c r="AM405" s="27">
        <f t="shared" si="75"/>
        <v>1.2291536837218742E-3</v>
      </c>
      <c r="AN405" s="79">
        <f t="shared" si="81"/>
        <v>1.2291536837218699E-3</v>
      </c>
    </row>
    <row r="406" spans="1:40" ht="15.75" customHeight="1" x14ac:dyDescent="0.25">
      <c r="A406" s="126">
        <v>1</v>
      </c>
      <c r="B406" s="77">
        <v>452</v>
      </c>
      <c r="C406" s="77">
        <v>20</v>
      </c>
      <c r="D406" s="78" t="s">
        <v>597</v>
      </c>
      <c r="E406" s="78" t="s">
        <v>490</v>
      </c>
      <c r="F406" s="124">
        <v>2766</v>
      </c>
      <c r="G406" s="34">
        <v>10</v>
      </c>
      <c r="H406" s="34">
        <v>2215340.41</v>
      </c>
      <c r="I406" s="33">
        <v>0</v>
      </c>
      <c r="J406" s="28">
        <v>2436874.4510000004</v>
      </c>
      <c r="K406" s="34">
        <v>2568435.62</v>
      </c>
      <c r="L406" s="33">
        <v>0</v>
      </c>
      <c r="M406" s="28">
        <v>2825279.1820000005</v>
      </c>
      <c r="N406" s="34">
        <v>1814700.99</v>
      </c>
      <c r="O406" s="33">
        <v>0</v>
      </c>
      <c r="P406" s="28">
        <v>1996171.0890000002</v>
      </c>
      <c r="Q406" s="34">
        <v>2222232.21</v>
      </c>
      <c r="R406" s="33">
        <v>0</v>
      </c>
      <c r="S406" s="28">
        <f t="shared" si="76"/>
        <v>2444455.4310000003</v>
      </c>
      <c r="T406" s="34">
        <v>2230762.2599999998</v>
      </c>
      <c r="U406" s="33">
        <v>0</v>
      </c>
      <c r="V406" s="32">
        <f t="shared" si="77"/>
        <v>2453838.486</v>
      </c>
      <c r="W406" s="34">
        <v>3036006.48</v>
      </c>
      <c r="X406" s="33">
        <v>0</v>
      </c>
      <c r="Y406" s="32">
        <f t="shared" si="73"/>
        <v>3339607.128</v>
      </c>
      <c r="Z406" s="34">
        <v>3163845.04</v>
      </c>
      <c r="AA406" s="33">
        <v>0</v>
      </c>
      <c r="AB406" s="32">
        <f t="shared" si="78"/>
        <v>3480229.5440000002</v>
      </c>
      <c r="AC406" s="34"/>
      <c r="AD406" s="33"/>
      <c r="AE406" s="32"/>
      <c r="AF406" s="34"/>
      <c r="AG406" s="33"/>
      <c r="AH406" s="32"/>
      <c r="AI406" s="147">
        <f t="shared" si="79"/>
        <v>2742860.34</v>
      </c>
      <c r="AJ406" s="30">
        <f t="shared" si="80"/>
        <v>991.63</v>
      </c>
      <c r="AK406" s="29">
        <f t="shared" si="82"/>
        <v>2144.19</v>
      </c>
      <c r="AL406" s="28">
        <f t="shared" si="74"/>
        <v>3187980.96</v>
      </c>
      <c r="AM406" s="27">
        <f t="shared" si="75"/>
        <v>1.3694571986693619E-3</v>
      </c>
      <c r="AN406" s="79">
        <f t="shared" si="81"/>
        <v>1.36945719866936E-3</v>
      </c>
    </row>
    <row r="407" spans="1:40" ht="15.75" customHeight="1" x14ac:dyDescent="0.25">
      <c r="A407" s="126">
        <v>1</v>
      </c>
      <c r="B407" s="77">
        <v>453</v>
      </c>
      <c r="C407" s="77">
        <v>18</v>
      </c>
      <c r="D407" s="78" t="s">
        <v>597</v>
      </c>
      <c r="E407" s="78" t="s">
        <v>492</v>
      </c>
      <c r="F407" s="124">
        <v>1684</v>
      </c>
      <c r="G407" s="34">
        <v>10</v>
      </c>
      <c r="H407" s="34">
        <v>3753955.3</v>
      </c>
      <c r="I407" s="33">
        <v>176972.07310000001</v>
      </c>
      <c r="J407" s="28">
        <v>3934681.54959</v>
      </c>
      <c r="K407" s="34">
        <v>4251833</v>
      </c>
      <c r="L407" s="33">
        <v>200443.37280000001</v>
      </c>
      <c r="M407" s="28">
        <v>4456528.5899200002</v>
      </c>
      <c r="N407" s="34">
        <v>3905350.06</v>
      </c>
      <c r="O407" s="33">
        <v>184109.7206</v>
      </c>
      <c r="P407" s="28">
        <v>4093364.3733400004</v>
      </c>
      <c r="Q407" s="34">
        <v>4272895.58</v>
      </c>
      <c r="R407" s="33">
        <v>202450.32449999999</v>
      </c>
      <c r="S407" s="28">
        <f t="shared" si="76"/>
        <v>4477489.7810500003</v>
      </c>
      <c r="T407" s="34">
        <v>4264147.3099999996</v>
      </c>
      <c r="U407" s="33">
        <v>202325.77913899999</v>
      </c>
      <c r="V407" s="32">
        <f t="shared" si="77"/>
        <v>4468003.6839471003</v>
      </c>
      <c r="W407" s="34">
        <v>5099115.71</v>
      </c>
      <c r="X407" s="33">
        <v>242816.55900800001</v>
      </c>
      <c r="Y407" s="32">
        <f t="shared" si="73"/>
        <v>5341929.0660912003</v>
      </c>
      <c r="Z407" s="34">
        <v>5332012.13</v>
      </c>
      <c r="AA407" s="33">
        <v>253906.89156799999</v>
      </c>
      <c r="AB407" s="32">
        <f t="shared" si="78"/>
        <v>5585915.7622751994</v>
      </c>
      <c r="AC407" s="34"/>
      <c r="AD407" s="33"/>
      <c r="AE407" s="32"/>
      <c r="AF407" s="34"/>
      <c r="AG407" s="33"/>
      <c r="AH407" s="32"/>
      <c r="AI407" s="147">
        <f t="shared" si="79"/>
        <v>4793340.53</v>
      </c>
      <c r="AJ407" s="30">
        <f t="shared" si="80"/>
        <v>2846.4</v>
      </c>
      <c r="AK407" s="29">
        <f t="shared" si="82"/>
        <v>2144.19</v>
      </c>
      <c r="AL407" s="28">
        <f t="shared" si="74"/>
        <v>0</v>
      </c>
      <c r="AM407" s="27">
        <f t="shared" si="75"/>
        <v>0</v>
      </c>
      <c r="AN407" s="79">
        <f t="shared" si="81"/>
        <v>0</v>
      </c>
    </row>
    <row r="408" spans="1:40" ht="15.75" customHeight="1" x14ac:dyDescent="0.25">
      <c r="A408" s="126">
        <v>1</v>
      </c>
      <c r="B408" s="77">
        <v>454</v>
      </c>
      <c r="C408" s="77">
        <v>15</v>
      </c>
      <c r="D408" s="78" t="s">
        <v>597</v>
      </c>
      <c r="E408" s="78" t="s">
        <v>493</v>
      </c>
      <c r="F408" s="124">
        <v>3094</v>
      </c>
      <c r="G408" s="34">
        <v>10</v>
      </c>
      <c r="H408" s="34">
        <v>5491754.5199999996</v>
      </c>
      <c r="I408" s="33">
        <v>448915.27909999999</v>
      </c>
      <c r="J408" s="28">
        <v>5547123.1649900004</v>
      </c>
      <c r="K408" s="34">
        <v>6060788.71</v>
      </c>
      <c r="L408" s="33">
        <v>495430.0086</v>
      </c>
      <c r="M408" s="28">
        <v>6121894.5715399999</v>
      </c>
      <c r="N408" s="34">
        <v>5497111.2199999997</v>
      </c>
      <c r="O408" s="33">
        <v>449352.15279999998</v>
      </c>
      <c r="P408" s="28">
        <v>5552534.9739199998</v>
      </c>
      <c r="Q408" s="34">
        <v>5257469.04</v>
      </c>
      <c r="R408" s="33">
        <v>438749.56910000002</v>
      </c>
      <c r="S408" s="28">
        <f t="shared" si="76"/>
        <v>5300591.4179900009</v>
      </c>
      <c r="T408" s="34">
        <v>5888933.4199999999</v>
      </c>
      <c r="U408" s="33">
        <v>489496.74582700001</v>
      </c>
      <c r="V408" s="32">
        <f t="shared" si="77"/>
        <v>5939380.3415903011</v>
      </c>
      <c r="W408" s="34">
        <v>6925544.4000000004</v>
      </c>
      <c r="X408" s="33">
        <v>571835.91349299997</v>
      </c>
      <c r="Y408" s="32">
        <f t="shared" si="73"/>
        <v>6989079.3351577008</v>
      </c>
      <c r="Z408" s="34">
        <v>6333914.4500000002</v>
      </c>
      <c r="AA408" s="33">
        <v>522985.62424999999</v>
      </c>
      <c r="AB408" s="32">
        <f t="shared" si="78"/>
        <v>6392021.7083250005</v>
      </c>
      <c r="AC408" s="34"/>
      <c r="AD408" s="33"/>
      <c r="AE408" s="32"/>
      <c r="AF408" s="34"/>
      <c r="AG408" s="33"/>
      <c r="AH408" s="32"/>
      <c r="AI408" s="147">
        <f t="shared" si="79"/>
        <v>6034721.5599999996</v>
      </c>
      <c r="AJ408" s="30">
        <f t="shared" si="80"/>
        <v>1950.46</v>
      </c>
      <c r="AK408" s="29">
        <f t="shared" si="82"/>
        <v>2144.19</v>
      </c>
      <c r="AL408" s="28">
        <f t="shared" si="74"/>
        <v>599400.62000000011</v>
      </c>
      <c r="AM408" s="27">
        <f t="shared" si="75"/>
        <v>2.5748381318622395E-4</v>
      </c>
      <c r="AN408" s="79">
        <f t="shared" si="81"/>
        <v>2.5748381318622401E-4</v>
      </c>
    </row>
    <row r="409" spans="1:40" ht="15.75" customHeight="1" x14ac:dyDescent="0.25">
      <c r="A409" s="126">
        <v>1</v>
      </c>
      <c r="B409" s="77">
        <v>455</v>
      </c>
      <c r="C409" s="77">
        <v>9</v>
      </c>
      <c r="D409" s="78" t="s">
        <v>597</v>
      </c>
      <c r="E409" s="78" t="s">
        <v>389</v>
      </c>
      <c r="F409" s="124">
        <v>4373</v>
      </c>
      <c r="G409" s="34">
        <v>10</v>
      </c>
      <c r="H409" s="34">
        <v>3890515.53</v>
      </c>
      <c r="I409" s="33">
        <v>368164.761</v>
      </c>
      <c r="J409" s="28">
        <v>3874585.8459000001</v>
      </c>
      <c r="K409" s="34">
        <v>4536193.42</v>
      </c>
      <c r="L409" s="33">
        <v>428283.06829999998</v>
      </c>
      <c r="M409" s="28">
        <v>4518701.3868700005</v>
      </c>
      <c r="N409" s="34">
        <v>6486787.6900000004</v>
      </c>
      <c r="O409" s="33">
        <v>305806.0846</v>
      </c>
      <c r="P409" s="28">
        <v>6799079.7659400012</v>
      </c>
      <c r="Q409" s="34">
        <v>6827505.5599999996</v>
      </c>
      <c r="R409" s="33">
        <v>323312.03810000001</v>
      </c>
      <c r="S409" s="28">
        <f t="shared" si="76"/>
        <v>7154612.874090001</v>
      </c>
      <c r="T409" s="34">
        <v>7476464.7000000002</v>
      </c>
      <c r="U409" s="33">
        <v>354092.23871000001</v>
      </c>
      <c r="V409" s="32">
        <f t="shared" si="77"/>
        <v>7834609.7074190006</v>
      </c>
      <c r="W409" s="34">
        <v>8144633.2300000004</v>
      </c>
      <c r="X409" s="33">
        <v>585192.12896799995</v>
      </c>
      <c r="Y409" s="32">
        <f t="shared" si="73"/>
        <v>8315385.2111352012</v>
      </c>
      <c r="Z409" s="34">
        <v>11307453.720000001</v>
      </c>
      <c r="AA409" s="33">
        <v>837589.60277600004</v>
      </c>
      <c r="AB409" s="32">
        <f t="shared" si="78"/>
        <v>11516850.528946402</v>
      </c>
      <c r="AC409" s="34"/>
      <c r="AD409" s="33"/>
      <c r="AE409" s="32"/>
      <c r="AF409" s="34"/>
      <c r="AG409" s="33"/>
      <c r="AH409" s="32"/>
      <c r="AI409" s="147">
        <f t="shared" si="79"/>
        <v>8324107.6200000001</v>
      </c>
      <c r="AJ409" s="30">
        <f t="shared" si="80"/>
        <v>1903.52</v>
      </c>
      <c r="AK409" s="29">
        <f t="shared" si="82"/>
        <v>2144.19</v>
      </c>
      <c r="AL409" s="28">
        <f t="shared" si="74"/>
        <v>1052449.9100000004</v>
      </c>
      <c r="AM409" s="27">
        <f t="shared" si="75"/>
        <v>4.5209965918002932E-4</v>
      </c>
      <c r="AN409" s="79">
        <f t="shared" si="81"/>
        <v>4.52099659180029E-4</v>
      </c>
    </row>
    <row r="410" spans="1:40" ht="15.75" customHeight="1" x14ac:dyDescent="0.25">
      <c r="A410" s="126">
        <v>1</v>
      </c>
      <c r="B410" s="77">
        <v>456</v>
      </c>
      <c r="C410" s="77">
        <v>16</v>
      </c>
      <c r="D410" s="78" t="s">
        <v>597</v>
      </c>
      <c r="E410" s="78" t="s">
        <v>495</v>
      </c>
      <c r="F410" s="124">
        <v>1565</v>
      </c>
      <c r="G410" s="34">
        <v>10</v>
      </c>
      <c r="H410" s="34">
        <v>848645.22</v>
      </c>
      <c r="I410" s="33">
        <v>0</v>
      </c>
      <c r="J410" s="28">
        <v>933509.74200000009</v>
      </c>
      <c r="K410" s="34">
        <v>522856.54</v>
      </c>
      <c r="L410" s="33">
        <v>0</v>
      </c>
      <c r="M410" s="28">
        <v>575142.19400000002</v>
      </c>
      <c r="N410" s="34">
        <v>676509.14</v>
      </c>
      <c r="O410" s="33">
        <v>0</v>
      </c>
      <c r="P410" s="28">
        <v>744160.05400000012</v>
      </c>
      <c r="Q410" s="34">
        <v>1139625.49</v>
      </c>
      <c r="R410" s="33">
        <v>0</v>
      </c>
      <c r="S410" s="28">
        <f t="shared" si="76"/>
        <v>1253588.0390000001</v>
      </c>
      <c r="T410" s="34">
        <v>767672.24</v>
      </c>
      <c r="U410" s="33">
        <v>0</v>
      </c>
      <c r="V410" s="32">
        <f t="shared" si="77"/>
        <v>844439.46400000004</v>
      </c>
      <c r="W410" s="34">
        <v>1283484.3799999999</v>
      </c>
      <c r="X410" s="33">
        <v>0</v>
      </c>
      <c r="Y410" s="32">
        <f t="shared" si="73"/>
        <v>1411832.818</v>
      </c>
      <c r="Z410" s="34">
        <v>1188422.56</v>
      </c>
      <c r="AA410" s="33">
        <v>0</v>
      </c>
      <c r="AB410" s="32">
        <f t="shared" si="78"/>
        <v>1307264.8160000001</v>
      </c>
      <c r="AC410" s="34"/>
      <c r="AD410" s="33"/>
      <c r="AE410" s="32"/>
      <c r="AF410" s="34"/>
      <c r="AG410" s="33"/>
      <c r="AH410" s="32"/>
      <c r="AI410" s="147">
        <f t="shared" si="79"/>
        <v>1112257.04</v>
      </c>
      <c r="AJ410" s="30">
        <f t="shared" si="80"/>
        <v>710.71</v>
      </c>
      <c r="AK410" s="29">
        <f t="shared" si="82"/>
        <v>2144.19</v>
      </c>
      <c r="AL410" s="28">
        <f t="shared" si="74"/>
        <v>2243396.2000000002</v>
      </c>
      <c r="AM410" s="27">
        <f t="shared" si="75"/>
        <v>9.6369304400032926E-4</v>
      </c>
      <c r="AN410" s="79">
        <f t="shared" si="81"/>
        <v>9.6369304400032905E-4</v>
      </c>
    </row>
    <row r="411" spans="1:40" ht="15.75" customHeight="1" x14ac:dyDescent="0.25">
      <c r="A411" s="126">
        <v>1</v>
      </c>
      <c r="B411" s="77">
        <v>457</v>
      </c>
      <c r="C411" s="77">
        <v>3</v>
      </c>
      <c r="D411" s="78" t="s">
        <v>597</v>
      </c>
      <c r="E411" s="78" t="s">
        <v>496</v>
      </c>
      <c r="F411" s="124">
        <v>2985</v>
      </c>
      <c r="G411" s="34">
        <v>10</v>
      </c>
      <c r="H411" s="34">
        <v>1477104.23</v>
      </c>
      <c r="I411" s="33">
        <v>0</v>
      </c>
      <c r="J411" s="28">
        <v>1624814.6530000002</v>
      </c>
      <c r="K411" s="34">
        <v>1367106.08</v>
      </c>
      <c r="L411" s="33">
        <v>0</v>
      </c>
      <c r="M411" s="28">
        <v>1503816.6880000003</v>
      </c>
      <c r="N411" s="34">
        <v>2293225.77</v>
      </c>
      <c r="O411" s="33">
        <v>0</v>
      </c>
      <c r="P411" s="28">
        <v>2522548.3470000001</v>
      </c>
      <c r="Q411" s="34">
        <v>2615447.35</v>
      </c>
      <c r="R411" s="33">
        <v>0</v>
      </c>
      <c r="S411" s="28">
        <f t="shared" si="76"/>
        <v>2876992.0850000004</v>
      </c>
      <c r="T411" s="34">
        <v>1823989.37</v>
      </c>
      <c r="U411" s="33">
        <v>0</v>
      </c>
      <c r="V411" s="32">
        <f t="shared" si="77"/>
        <v>2006388.3070000003</v>
      </c>
      <c r="W411" s="34">
        <v>2196249.5499999998</v>
      </c>
      <c r="X411" s="33">
        <v>0</v>
      </c>
      <c r="Y411" s="32">
        <f t="shared" si="73"/>
        <v>2415874.5049999999</v>
      </c>
      <c r="Z411" s="34">
        <v>3209044.42</v>
      </c>
      <c r="AA411" s="33">
        <v>0</v>
      </c>
      <c r="AB411" s="32">
        <f t="shared" si="78"/>
        <v>3529948.8620000002</v>
      </c>
      <c r="AC411" s="34"/>
      <c r="AD411" s="33"/>
      <c r="AE411" s="32"/>
      <c r="AF411" s="34"/>
      <c r="AG411" s="33"/>
      <c r="AH411" s="32"/>
      <c r="AI411" s="147">
        <f t="shared" si="79"/>
        <v>2670350.42</v>
      </c>
      <c r="AJ411" s="30">
        <f t="shared" si="80"/>
        <v>894.59</v>
      </c>
      <c r="AK411" s="29">
        <f t="shared" si="82"/>
        <v>2144.19</v>
      </c>
      <c r="AL411" s="28">
        <f t="shared" si="74"/>
        <v>3730055.9999999995</v>
      </c>
      <c r="AM411" s="27">
        <f t="shared" si="75"/>
        <v>1.6023157304678021E-3</v>
      </c>
      <c r="AN411" s="79">
        <f t="shared" si="81"/>
        <v>1.6023157304678E-3</v>
      </c>
    </row>
    <row r="412" spans="1:40" ht="15.75" customHeight="1" x14ac:dyDescent="0.25">
      <c r="A412" s="126">
        <v>1</v>
      </c>
      <c r="B412" s="77">
        <v>458</v>
      </c>
      <c r="C412" s="77">
        <v>16</v>
      </c>
      <c r="D412" s="78" t="s">
        <v>597</v>
      </c>
      <c r="E412" s="78" t="s">
        <v>497</v>
      </c>
      <c r="F412" s="124">
        <v>2032</v>
      </c>
      <c r="G412" s="34">
        <v>10</v>
      </c>
      <c r="H412" s="34">
        <v>807024.07</v>
      </c>
      <c r="I412" s="33">
        <v>90706.140899999999</v>
      </c>
      <c r="J412" s="28">
        <v>787949.72201000003</v>
      </c>
      <c r="K412" s="34">
        <v>664395.01</v>
      </c>
      <c r="L412" s="33">
        <v>85952.320800000001</v>
      </c>
      <c r="M412" s="28">
        <v>636286.95812000008</v>
      </c>
      <c r="N412" s="34">
        <v>807472.15</v>
      </c>
      <c r="O412" s="33">
        <v>38066.3626</v>
      </c>
      <c r="P412" s="28">
        <v>846346.36614000006</v>
      </c>
      <c r="Q412" s="34">
        <v>1053717.6499999999</v>
      </c>
      <c r="R412" s="33">
        <v>50520.293299999998</v>
      </c>
      <c r="S412" s="28">
        <f t="shared" si="76"/>
        <v>1103517.09237</v>
      </c>
      <c r="T412" s="34">
        <v>1172168.08</v>
      </c>
      <c r="U412" s="33">
        <v>56877.084142</v>
      </c>
      <c r="V412" s="32">
        <f t="shared" si="77"/>
        <v>1226820.0954438003</v>
      </c>
      <c r="W412" s="34">
        <v>1233359.57</v>
      </c>
      <c r="X412" s="33">
        <v>58731.592038000003</v>
      </c>
      <c r="Y412" s="32">
        <f t="shared" si="73"/>
        <v>1292090.7757582001</v>
      </c>
      <c r="Z412" s="34">
        <v>1842962.61</v>
      </c>
      <c r="AA412" s="33">
        <v>87760.259162999995</v>
      </c>
      <c r="AB412" s="32">
        <f t="shared" si="78"/>
        <v>1930722.5859207003</v>
      </c>
      <c r="AC412" s="34"/>
      <c r="AD412" s="33"/>
      <c r="AE412" s="32"/>
      <c r="AF412" s="34"/>
      <c r="AG412" s="33"/>
      <c r="AH412" s="32"/>
      <c r="AI412" s="147">
        <f t="shared" si="79"/>
        <v>1279899.3799999999</v>
      </c>
      <c r="AJ412" s="30">
        <f t="shared" si="80"/>
        <v>629.87</v>
      </c>
      <c r="AK412" s="29">
        <f t="shared" si="82"/>
        <v>2144.19</v>
      </c>
      <c r="AL412" s="28">
        <f t="shared" si="74"/>
        <v>3077098.24</v>
      </c>
      <c r="AM412" s="27">
        <f t="shared" si="75"/>
        <v>1.3218254401936029E-3</v>
      </c>
      <c r="AN412" s="79">
        <f t="shared" si="81"/>
        <v>1.3218254401936001E-3</v>
      </c>
    </row>
    <row r="413" spans="1:40" ht="15.75" customHeight="1" x14ac:dyDescent="0.25">
      <c r="A413" s="126">
        <v>1</v>
      </c>
      <c r="B413" s="77">
        <v>459</v>
      </c>
      <c r="C413" s="77">
        <v>16</v>
      </c>
      <c r="D413" s="78" t="s">
        <v>597</v>
      </c>
      <c r="E413" s="78" t="s">
        <v>499</v>
      </c>
      <c r="F413" s="124">
        <v>2775</v>
      </c>
      <c r="G413" s="34">
        <v>10</v>
      </c>
      <c r="H413" s="34">
        <v>1431022.21</v>
      </c>
      <c r="I413" s="33">
        <v>0</v>
      </c>
      <c r="J413" s="28">
        <v>1574124.4310000001</v>
      </c>
      <c r="K413" s="34">
        <v>1206562.4099999999</v>
      </c>
      <c r="L413" s="33">
        <v>0</v>
      </c>
      <c r="M413" s="28">
        <v>1327218.6510000001</v>
      </c>
      <c r="N413" s="34">
        <v>1315102.3700000001</v>
      </c>
      <c r="O413" s="33">
        <v>0</v>
      </c>
      <c r="P413" s="28">
        <v>1446612.6070000003</v>
      </c>
      <c r="Q413" s="34">
        <v>2180148.1</v>
      </c>
      <c r="R413" s="33">
        <v>0</v>
      </c>
      <c r="S413" s="28">
        <f t="shared" si="76"/>
        <v>2398162.91</v>
      </c>
      <c r="T413" s="34">
        <v>1471474.21</v>
      </c>
      <c r="U413" s="33">
        <v>0</v>
      </c>
      <c r="V413" s="32">
        <f t="shared" si="77"/>
        <v>1618621.6310000001</v>
      </c>
      <c r="W413" s="34">
        <v>2133833.02</v>
      </c>
      <c r="X413" s="33">
        <v>0</v>
      </c>
      <c r="Y413" s="32">
        <f t="shared" si="73"/>
        <v>2347216.3220000002</v>
      </c>
      <c r="Z413" s="34">
        <v>2865906.69</v>
      </c>
      <c r="AA413" s="33">
        <v>0</v>
      </c>
      <c r="AB413" s="32">
        <f t="shared" si="78"/>
        <v>3152497.3590000002</v>
      </c>
      <c r="AC413" s="34"/>
      <c r="AD413" s="33"/>
      <c r="AE413" s="32"/>
      <c r="AF413" s="34"/>
      <c r="AG413" s="33"/>
      <c r="AH413" s="32"/>
      <c r="AI413" s="147">
        <f t="shared" si="79"/>
        <v>2192622.17</v>
      </c>
      <c r="AJ413" s="30">
        <f t="shared" si="80"/>
        <v>790.13</v>
      </c>
      <c r="AK413" s="29">
        <f t="shared" si="82"/>
        <v>2144.19</v>
      </c>
      <c r="AL413" s="28">
        <f t="shared" si="74"/>
        <v>3757516.5</v>
      </c>
      <c r="AM413" s="27">
        <f t="shared" si="75"/>
        <v>1.6141119048728276E-3</v>
      </c>
      <c r="AN413" s="79">
        <f t="shared" si="81"/>
        <v>1.61411190487283E-3</v>
      </c>
    </row>
    <row r="414" spans="1:40" ht="15.75" customHeight="1" x14ac:dyDescent="0.25">
      <c r="A414" s="126">
        <v>1</v>
      </c>
      <c r="B414" s="77">
        <v>460</v>
      </c>
      <c r="C414" s="77">
        <v>17</v>
      </c>
      <c r="D414" s="78" t="s">
        <v>598</v>
      </c>
      <c r="E414" s="78" t="s">
        <v>105</v>
      </c>
      <c r="F414" s="124">
        <v>9109</v>
      </c>
      <c r="G414" s="34">
        <v>12</v>
      </c>
      <c r="H414" s="34">
        <v>6382411.8499999996</v>
      </c>
      <c r="I414" s="33">
        <v>0</v>
      </c>
      <c r="J414" s="28">
        <v>7148301.2719999999</v>
      </c>
      <c r="K414" s="34">
        <v>6609365.8600000003</v>
      </c>
      <c r="L414" s="33">
        <v>0</v>
      </c>
      <c r="M414" s="28">
        <v>7402489.7632000009</v>
      </c>
      <c r="N414" s="34">
        <v>4745915.96</v>
      </c>
      <c r="O414" s="33">
        <v>0</v>
      </c>
      <c r="P414" s="28">
        <v>5315425.8752000006</v>
      </c>
      <c r="Q414" s="34">
        <v>5867293.2000000002</v>
      </c>
      <c r="R414" s="33">
        <v>0</v>
      </c>
      <c r="S414" s="28">
        <f t="shared" si="76"/>
        <v>6571368.3840000005</v>
      </c>
      <c r="T414" s="34">
        <v>4266160.67</v>
      </c>
      <c r="U414" s="33">
        <v>0</v>
      </c>
      <c r="V414" s="32">
        <f t="shared" si="77"/>
        <v>4778099.9504000004</v>
      </c>
      <c r="W414" s="34">
        <v>7546053.3899999997</v>
      </c>
      <c r="X414" s="33">
        <v>0</v>
      </c>
      <c r="Y414" s="32">
        <f t="shared" si="73"/>
        <v>8451579.7968000006</v>
      </c>
      <c r="Z414" s="34">
        <v>8815993.8200000003</v>
      </c>
      <c r="AA414" s="33">
        <v>0</v>
      </c>
      <c r="AB414" s="32">
        <f t="shared" si="78"/>
        <v>9873913.0784000009</v>
      </c>
      <c r="AC414" s="34"/>
      <c r="AD414" s="33"/>
      <c r="AE414" s="32"/>
      <c r="AF414" s="34"/>
      <c r="AG414" s="33"/>
      <c r="AH414" s="32"/>
      <c r="AI414" s="147">
        <f t="shared" si="79"/>
        <v>6998077.4199999999</v>
      </c>
      <c r="AJ414" s="30">
        <f t="shared" si="80"/>
        <v>768.26</v>
      </c>
      <c r="AK414" s="29">
        <f>+$AL$601</f>
        <v>2628.54</v>
      </c>
      <c r="AL414" s="28">
        <f t="shared" si="74"/>
        <v>16945290.52</v>
      </c>
      <c r="AM414" s="27">
        <f t="shared" si="75"/>
        <v>7.2791683442669291E-3</v>
      </c>
      <c r="AN414" s="79">
        <f t="shared" si="81"/>
        <v>7.27916834426693E-3</v>
      </c>
    </row>
    <row r="415" spans="1:40" ht="15.75" customHeight="1" x14ac:dyDescent="0.25">
      <c r="A415" s="126">
        <v>1</v>
      </c>
      <c r="B415" s="77">
        <v>461</v>
      </c>
      <c r="C415" s="77">
        <v>14</v>
      </c>
      <c r="D415" s="78" t="s">
        <v>597</v>
      </c>
      <c r="E415" s="78" t="s">
        <v>501</v>
      </c>
      <c r="F415" s="124">
        <v>1600</v>
      </c>
      <c r="G415" s="34">
        <v>10</v>
      </c>
      <c r="H415" s="34">
        <v>709040.16</v>
      </c>
      <c r="I415" s="33">
        <v>0</v>
      </c>
      <c r="J415" s="28">
        <v>779944.17600000009</v>
      </c>
      <c r="K415" s="34">
        <v>666313.01</v>
      </c>
      <c r="L415" s="33">
        <v>0</v>
      </c>
      <c r="M415" s="28">
        <v>732944.3110000001</v>
      </c>
      <c r="N415" s="34">
        <v>480853.83</v>
      </c>
      <c r="O415" s="33">
        <v>0</v>
      </c>
      <c r="P415" s="28">
        <v>528939.21300000011</v>
      </c>
      <c r="Q415" s="34">
        <v>539725.14</v>
      </c>
      <c r="R415" s="33">
        <v>0</v>
      </c>
      <c r="S415" s="28">
        <f t="shared" si="76"/>
        <v>593697.6540000001</v>
      </c>
      <c r="T415" s="34">
        <v>236747.05</v>
      </c>
      <c r="U415" s="33">
        <v>0</v>
      </c>
      <c r="V415" s="32">
        <f t="shared" si="77"/>
        <v>260421.755</v>
      </c>
      <c r="W415" s="34">
        <v>653409.18000000005</v>
      </c>
      <c r="X415" s="33">
        <v>0</v>
      </c>
      <c r="Y415" s="32">
        <f t="shared" si="73"/>
        <v>718750.09800000011</v>
      </c>
      <c r="Z415" s="34">
        <v>791278.31</v>
      </c>
      <c r="AA415" s="33">
        <v>0</v>
      </c>
      <c r="AB415" s="32">
        <f t="shared" si="78"/>
        <v>870406.14100000018</v>
      </c>
      <c r="AC415" s="34"/>
      <c r="AD415" s="33"/>
      <c r="AE415" s="32"/>
      <c r="AF415" s="34"/>
      <c r="AG415" s="33"/>
      <c r="AH415" s="32"/>
      <c r="AI415" s="147">
        <f t="shared" si="79"/>
        <v>594442.97</v>
      </c>
      <c r="AJ415" s="30">
        <f t="shared" si="80"/>
        <v>371.53</v>
      </c>
      <c r="AK415" s="29">
        <f>+$AL$600</f>
        <v>2144.19</v>
      </c>
      <c r="AL415" s="28">
        <f t="shared" si="74"/>
        <v>2836256</v>
      </c>
      <c r="AM415" s="27">
        <f t="shared" si="75"/>
        <v>1.2183671248993816E-3</v>
      </c>
      <c r="AN415" s="79">
        <f t="shared" si="81"/>
        <v>1.21836712489938E-3</v>
      </c>
    </row>
    <row r="416" spans="1:40" ht="15.75" customHeight="1" x14ac:dyDescent="0.25">
      <c r="A416" s="126">
        <v>1</v>
      </c>
      <c r="B416" s="77">
        <v>462</v>
      </c>
      <c r="C416" s="77">
        <v>5</v>
      </c>
      <c r="D416" s="78" t="s">
        <v>597</v>
      </c>
      <c r="E416" s="78" t="s">
        <v>502</v>
      </c>
      <c r="F416" s="124">
        <v>6884</v>
      </c>
      <c r="G416" s="34">
        <v>10</v>
      </c>
      <c r="H416" s="34">
        <v>10280939.470000001</v>
      </c>
      <c r="I416" s="33">
        <v>296449.53529999999</v>
      </c>
      <c r="J416" s="28">
        <v>10982938.928170001</v>
      </c>
      <c r="K416" s="34">
        <v>10539509.18</v>
      </c>
      <c r="L416" s="33">
        <v>303905.34749999997</v>
      </c>
      <c r="M416" s="28">
        <v>11259164.21575</v>
      </c>
      <c r="N416" s="34">
        <v>10025102.35</v>
      </c>
      <c r="O416" s="33">
        <v>289073.27519999997</v>
      </c>
      <c r="P416" s="28">
        <v>10709631.982280001</v>
      </c>
      <c r="Q416" s="34">
        <v>10743414.6</v>
      </c>
      <c r="R416" s="33">
        <v>311326.5563</v>
      </c>
      <c r="S416" s="28">
        <f t="shared" si="76"/>
        <v>11475296.848070001</v>
      </c>
      <c r="T416" s="34">
        <v>9786996.0700000003</v>
      </c>
      <c r="U416" s="33">
        <v>284172.14678000001</v>
      </c>
      <c r="V416" s="32">
        <f t="shared" si="77"/>
        <v>10453106.315542001</v>
      </c>
      <c r="W416" s="34">
        <v>11532782.939999999</v>
      </c>
      <c r="X416" s="33">
        <v>335905.90790300001</v>
      </c>
      <c r="Y416" s="32">
        <f t="shared" si="73"/>
        <v>12316564.735306699</v>
      </c>
      <c r="Z416" s="34">
        <v>14218736.199999999</v>
      </c>
      <c r="AA416" s="33">
        <v>891764.38988399995</v>
      </c>
      <c r="AB416" s="32">
        <f t="shared" si="78"/>
        <v>14659668.991127599</v>
      </c>
      <c r="AC416" s="34"/>
      <c r="AD416" s="33"/>
      <c r="AE416" s="32"/>
      <c r="AF416" s="34"/>
      <c r="AG416" s="33"/>
      <c r="AH416" s="32"/>
      <c r="AI416" s="147">
        <f t="shared" si="79"/>
        <v>11922853.77</v>
      </c>
      <c r="AJ416" s="30">
        <f t="shared" si="80"/>
        <v>1731.97</v>
      </c>
      <c r="AK416" s="29">
        <f>+$AL$600</f>
        <v>2144.19</v>
      </c>
      <c r="AL416" s="28">
        <f t="shared" si="74"/>
        <v>2837722.48</v>
      </c>
      <c r="AM416" s="27">
        <f t="shared" si="75"/>
        <v>1.2189970789731048E-3</v>
      </c>
      <c r="AN416" s="79">
        <f t="shared" si="81"/>
        <v>1.2189970789731001E-3</v>
      </c>
    </row>
    <row r="417" spans="1:40" ht="15.75" customHeight="1" x14ac:dyDescent="0.25">
      <c r="A417" s="126">
        <v>1</v>
      </c>
      <c r="B417" s="77">
        <v>463</v>
      </c>
      <c r="C417" s="77">
        <v>17</v>
      </c>
      <c r="D417" s="78" t="s">
        <v>598</v>
      </c>
      <c r="E417" s="78" t="s">
        <v>106</v>
      </c>
      <c r="F417" s="124">
        <v>13192</v>
      </c>
      <c r="G417" s="34">
        <v>12</v>
      </c>
      <c r="H417" s="34">
        <v>27903417.18</v>
      </c>
      <c r="I417" s="33">
        <v>2046251.0597000001</v>
      </c>
      <c r="J417" s="28">
        <v>28960026.054736</v>
      </c>
      <c r="K417" s="34">
        <v>28948431.989999998</v>
      </c>
      <c r="L417" s="33">
        <v>2122885.4624000001</v>
      </c>
      <c r="M417" s="28">
        <v>30044612.110911999</v>
      </c>
      <c r="N417" s="34">
        <v>25557313.68</v>
      </c>
      <c r="O417" s="33">
        <v>1874204.6004999999</v>
      </c>
      <c r="P417" s="28">
        <v>26525082.169040002</v>
      </c>
      <c r="Q417" s="34">
        <v>27614044.719999999</v>
      </c>
      <c r="R417" s="33">
        <v>2055252.023</v>
      </c>
      <c r="S417" s="28">
        <f t="shared" si="76"/>
        <v>28625847.820639998</v>
      </c>
      <c r="T417" s="34">
        <v>27643042.199999999</v>
      </c>
      <c r="U417" s="33">
        <v>2059826.1830279999</v>
      </c>
      <c r="V417" s="32">
        <f t="shared" si="77"/>
        <v>28653201.939008642</v>
      </c>
      <c r="W417" s="34">
        <v>30194940.760000002</v>
      </c>
      <c r="X417" s="33">
        <v>2236662.9899030002</v>
      </c>
      <c r="Y417" s="32">
        <f t="shared" si="73"/>
        <v>31313271.102508646</v>
      </c>
      <c r="Z417" s="34">
        <v>30484067.719999999</v>
      </c>
      <c r="AA417" s="33">
        <v>2258079.4328319998</v>
      </c>
      <c r="AB417" s="32">
        <f t="shared" si="78"/>
        <v>31613106.881628163</v>
      </c>
      <c r="AC417" s="34"/>
      <c r="AD417" s="33"/>
      <c r="AE417" s="32"/>
      <c r="AF417" s="34"/>
      <c r="AG417" s="33"/>
      <c r="AH417" s="32"/>
      <c r="AI417" s="147">
        <f t="shared" si="79"/>
        <v>29346101.98</v>
      </c>
      <c r="AJ417" s="30">
        <f t="shared" si="80"/>
        <v>2224.54</v>
      </c>
      <c r="AK417" s="29">
        <f>+$AL$601</f>
        <v>2628.54</v>
      </c>
      <c r="AL417" s="28">
        <f t="shared" si="74"/>
        <v>5329568</v>
      </c>
      <c r="AM417" s="27">
        <f t="shared" si="75"/>
        <v>2.2894162025979838E-3</v>
      </c>
      <c r="AN417" s="79">
        <f t="shared" si="81"/>
        <v>2.2894162025979799E-3</v>
      </c>
    </row>
    <row r="418" spans="1:40" ht="15.75" customHeight="1" x14ac:dyDescent="0.25">
      <c r="A418" s="126">
        <v>1</v>
      </c>
      <c r="B418" s="77">
        <v>464</v>
      </c>
      <c r="C418" s="77">
        <v>16</v>
      </c>
      <c r="D418" s="78" t="s">
        <v>597</v>
      </c>
      <c r="E418" s="78" t="s">
        <v>504</v>
      </c>
      <c r="F418" s="124">
        <v>5572</v>
      </c>
      <c r="G418" s="34">
        <v>10</v>
      </c>
      <c r="H418" s="34">
        <v>1245445.81</v>
      </c>
      <c r="I418" s="33">
        <v>0</v>
      </c>
      <c r="J418" s="28">
        <v>1369990.3910000001</v>
      </c>
      <c r="K418" s="34">
        <v>1052207.92</v>
      </c>
      <c r="L418" s="33">
        <v>0</v>
      </c>
      <c r="M418" s="28">
        <v>1157428.7120000001</v>
      </c>
      <c r="N418" s="34">
        <v>1509367.03</v>
      </c>
      <c r="O418" s="33">
        <v>0</v>
      </c>
      <c r="P418" s="28">
        <v>1660303.7330000002</v>
      </c>
      <c r="Q418" s="34">
        <v>2098632.33</v>
      </c>
      <c r="R418" s="33">
        <v>0</v>
      </c>
      <c r="S418" s="28">
        <f t="shared" si="76"/>
        <v>2308495.5630000001</v>
      </c>
      <c r="T418" s="34">
        <v>1867862.06</v>
      </c>
      <c r="U418" s="33">
        <v>0</v>
      </c>
      <c r="V418" s="32">
        <f t="shared" si="77"/>
        <v>2054648.2660000003</v>
      </c>
      <c r="W418" s="34">
        <v>2310993.77</v>
      </c>
      <c r="X418" s="33">
        <v>0</v>
      </c>
      <c r="Y418" s="32">
        <f t="shared" si="73"/>
        <v>2542093.1470000003</v>
      </c>
      <c r="Z418" s="34">
        <v>2234022.33</v>
      </c>
      <c r="AA418" s="33">
        <v>0</v>
      </c>
      <c r="AB418" s="32">
        <f t="shared" si="78"/>
        <v>2457424.5630000001</v>
      </c>
      <c r="AC418" s="34"/>
      <c r="AD418" s="33"/>
      <c r="AE418" s="32"/>
      <c r="AF418" s="34"/>
      <c r="AG418" s="33"/>
      <c r="AH418" s="32"/>
      <c r="AI418" s="147">
        <f t="shared" si="79"/>
        <v>2204593.0499999998</v>
      </c>
      <c r="AJ418" s="30">
        <f t="shared" si="80"/>
        <v>395.66</v>
      </c>
      <c r="AK418" s="29">
        <f>+$AL$600</f>
        <v>2144.19</v>
      </c>
      <c r="AL418" s="28">
        <f t="shared" si="74"/>
        <v>9742809.1600000001</v>
      </c>
      <c r="AM418" s="27">
        <f t="shared" si="75"/>
        <v>4.1852069716952767E-3</v>
      </c>
      <c r="AN418" s="79">
        <f t="shared" si="81"/>
        <v>4.1852069716952801E-3</v>
      </c>
    </row>
    <row r="419" spans="1:40" ht="15.75" customHeight="1" x14ac:dyDescent="0.25">
      <c r="A419" s="126">
        <v>1</v>
      </c>
      <c r="B419" s="77">
        <v>466</v>
      </c>
      <c r="C419" s="77">
        <v>2</v>
      </c>
      <c r="D419" s="78" t="s">
        <v>597</v>
      </c>
      <c r="E419" s="78" t="s">
        <v>506</v>
      </c>
      <c r="F419" s="124">
        <v>2104</v>
      </c>
      <c r="G419" s="34">
        <v>10</v>
      </c>
      <c r="H419" s="34">
        <v>4057785.43</v>
      </c>
      <c r="I419" s="33">
        <v>0</v>
      </c>
      <c r="J419" s="28">
        <v>4463563.9730000002</v>
      </c>
      <c r="K419" s="34">
        <v>3995879.88</v>
      </c>
      <c r="L419" s="33">
        <v>0</v>
      </c>
      <c r="M419" s="28">
        <v>4395467.8679999998</v>
      </c>
      <c r="N419" s="34">
        <v>3467592.8</v>
      </c>
      <c r="O419" s="33">
        <v>0</v>
      </c>
      <c r="P419" s="28">
        <v>3814352.08</v>
      </c>
      <c r="Q419" s="34">
        <v>4000038.69</v>
      </c>
      <c r="R419" s="33">
        <v>0</v>
      </c>
      <c r="S419" s="28">
        <f t="shared" si="76"/>
        <v>4400042.5590000004</v>
      </c>
      <c r="T419" s="34">
        <v>3498511.34</v>
      </c>
      <c r="U419" s="33">
        <v>0</v>
      </c>
      <c r="V419" s="32">
        <f t="shared" si="77"/>
        <v>3848362.4739999999</v>
      </c>
      <c r="W419" s="34">
        <v>3660349.52</v>
      </c>
      <c r="X419" s="33">
        <v>0</v>
      </c>
      <c r="Y419" s="32">
        <f t="shared" si="73"/>
        <v>4026384.4720000005</v>
      </c>
      <c r="Z419" s="34">
        <v>3998644.19</v>
      </c>
      <c r="AA419" s="33">
        <v>0</v>
      </c>
      <c r="AB419" s="32">
        <f t="shared" si="78"/>
        <v>4398508.6090000002</v>
      </c>
      <c r="AC419" s="34"/>
      <c r="AD419" s="33"/>
      <c r="AE419" s="32"/>
      <c r="AF419" s="34"/>
      <c r="AG419" s="33"/>
      <c r="AH419" s="32"/>
      <c r="AI419" s="147">
        <f t="shared" si="79"/>
        <v>4097530.04</v>
      </c>
      <c r="AJ419" s="30">
        <f t="shared" si="80"/>
        <v>1947.5</v>
      </c>
      <c r="AK419" s="29">
        <f>+$AL$600</f>
        <v>2144.19</v>
      </c>
      <c r="AL419" s="28">
        <f t="shared" si="74"/>
        <v>413835.76000000013</v>
      </c>
      <c r="AM419" s="27">
        <f t="shared" si="75"/>
        <v>1.7777093643583323E-4</v>
      </c>
      <c r="AN419" s="79">
        <f t="shared" si="81"/>
        <v>1.7777093643583301E-4</v>
      </c>
    </row>
    <row r="420" spans="1:40" ht="15.75" customHeight="1" x14ac:dyDescent="0.25">
      <c r="A420" s="126">
        <v>1</v>
      </c>
      <c r="B420" s="77">
        <v>467</v>
      </c>
      <c r="C420" s="77">
        <v>9</v>
      </c>
      <c r="D420" s="78" t="s">
        <v>597</v>
      </c>
      <c r="E420" s="78" t="s">
        <v>507</v>
      </c>
      <c r="F420" s="124">
        <v>1874</v>
      </c>
      <c r="G420" s="34">
        <v>10</v>
      </c>
      <c r="H420" s="34">
        <v>695652.32</v>
      </c>
      <c r="I420" s="33">
        <v>61120.37</v>
      </c>
      <c r="J420" s="28">
        <v>697985.14500000002</v>
      </c>
      <c r="K420" s="34">
        <v>767515.85</v>
      </c>
      <c r="L420" s="33">
        <v>68384.534400000004</v>
      </c>
      <c r="M420" s="28">
        <v>769044.44715999998</v>
      </c>
      <c r="N420" s="34">
        <v>740906</v>
      </c>
      <c r="O420" s="33">
        <v>34928.250699999997</v>
      </c>
      <c r="P420" s="28">
        <v>776575.5242300001</v>
      </c>
      <c r="Q420" s="34">
        <v>962734.37</v>
      </c>
      <c r="R420" s="33">
        <v>46040.190699999999</v>
      </c>
      <c r="S420" s="28">
        <f t="shared" si="76"/>
        <v>1008363.5972300001</v>
      </c>
      <c r="T420" s="34">
        <v>1147415.8899999999</v>
      </c>
      <c r="U420" s="33">
        <v>54565.621913000003</v>
      </c>
      <c r="V420" s="32">
        <f t="shared" si="77"/>
        <v>1202135.2948956999</v>
      </c>
      <c r="W420" s="34">
        <v>1597582.75</v>
      </c>
      <c r="X420" s="33">
        <v>76075.475462999995</v>
      </c>
      <c r="Y420" s="32">
        <f t="shared" si="73"/>
        <v>1673658.0019907001</v>
      </c>
      <c r="Z420" s="34">
        <v>1759331.14</v>
      </c>
      <c r="AA420" s="33">
        <v>83777.766990999997</v>
      </c>
      <c r="AB420" s="32">
        <f t="shared" si="78"/>
        <v>1843108.7103099001</v>
      </c>
      <c r="AC420" s="34"/>
      <c r="AD420" s="33"/>
      <c r="AE420" s="32"/>
      <c r="AF420" s="34"/>
      <c r="AG420" s="33"/>
      <c r="AH420" s="32"/>
      <c r="AI420" s="147">
        <f t="shared" si="79"/>
        <v>1300768.23</v>
      </c>
      <c r="AJ420" s="30">
        <f t="shared" si="80"/>
        <v>694.11</v>
      </c>
      <c r="AK420" s="29">
        <f>+$AL$600</f>
        <v>2144.19</v>
      </c>
      <c r="AL420" s="28">
        <f t="shared" si="74"/>
        <v>2717449.92</v>
      </c>
      <c r="AM420" s="27">
        <f t="shared" si="75"/>
        <v>1.1673317380689382E-3</v>
      </c>
      <c r="AN420" s="79">
        <f t="shared" si="81"/>
        <v>1.1673317380689399E-3</v>
      </c>
    </row>
    <row r="421" spans="1:40" ht="15.75" customHeight="1" x14ac:dyDescent="0.25">
      <c r="A421" s="126">
        <v>1</v>
      </c>
      <c r="B421" s="77">
        <v>468</v>
      </c>
      <c r="C421" s="77">
        <v>18</v>
      </c>
      <c r="D421" s="78" t="s">
        <v>598</v>
      </c>
      <c r="E421" s="78" t="s">
        <v>107</v>
      </c>
      <c r="F421" s="124">
        <v>13467</v>
      </c>
      <c r="G421" s="34">
        <v>12</v>
      </c>
      <c r="H421" s="34">
        <v>47519196.969999999</v>
      </c>
      <c r="I421" s="33">
        <v>2662882.4791000001</v>
      </c>
      <c r="J421" s="28">
        <v>50239072.229808003</v>
      </c>
      <c r="K421" s="34">
        <v>47743987.530000001</v>
      </c>
      <c r="L421" s="33">
        <v>2675479.2653999999</v>
      </c>
      <c r="M421" s="28">
        <v>50476729.256352007</v>
      </c>
      <c r="N421" s="34">
        <v>41332840.399999999</v>
      </c>
      <c r="O421" s="33">
        <v>2316208.0907999999</v>
      </c>
      <c r="P421" s="28">
        <v>43698628.186304003</v>
      </c>
      <c r="Q421" s="34">
        <v>43205951.509999998</v>
      </c>
      <c r="R421" s="33">
        <v>2440615.8983</v>
      </c>
      <c r="S421" s="28">
        <f t="shared" si="76"/>
        <v>45657175.885104001</v>
      </c>
      <c r="T421" s="34">
        <v>39748339.149999999</v>
      </c>
      <c r="U421" s="33">
        <v>2249251.0462620002</v>
      </c>
      <c r="V421" s="32">
        <f t="shared" si="77"/>
        <v>41998978.676186562</v>
      </c>
      <c r="W421" s="34">
        <v>45102102.969999999</v>
      </c>
      <c r="X421" s="33">
        <v>2552957.580205</v>
      </c>
      <c r="Y421" s="32">
        <f t="shared" si="73"/>
        <v>47655042.836570404</v>
      </c>
      <c r="Z421" s="34">
        <v>47753040.340000004</v>
      </c>
      <c r="AA421" s="33">
        <v>2703011.1317599998</v>
      </c>
      <c r="AB421" s="32">
        <f t="shared" si="78"/>
        <v>50456032.713228807</v>
      </c>
      <c r="AC421" s="34"/>
      <c r="AD421" s="33"/>
      <c r="AE421" s="32"/>
      <c r="AF421" s="34"/>
      <c r="AG421" s="33"/>
      <c r="AH421" s="32"/>
      <c r="AI421" s="147">
        <f t="shared" si="79"/>
        <v>45893171.659999996</v>
      </c>
      <c r="AJ421" s="30">
        <f t="shared" si="80"/>
        <v>3407.82</v>
      </c>
      <c r="AK421" s="29">
        <f>+$AL$601</f>
        <v>2628.54</v>
      </c>
      <c r="AL421" s="28">
        <f t="shared" si="74"/>
        <v>0</v>
      </c>
      <c r="AM421" s="27">
        <f t="shared" si="75"/>
        <v>0</v>
      </c>
      <c r="AN421" s="79">
        <f t="shared" si="81"/>
        <v>0</v>
      </c>
    </row>
    <row r="422" spans="1:40" ht="15.75" customHeight="1" x14ac:dyDescent="0.25">
      <c r="A422" s="126">
        <v>1</v>
      </c>
      <c r="B422" s="77">
        <v>469</v>
      </c>
      <c r="C422" s="77">
        <v>15</v>
      </c>
      <c r="D422" s="78" t="s">
        <v>597</v>
      </c>
      <c r="E422" s="78" t="s">
        <v>508</v>
      </c>
      <c r="F422" s="124">
        <v>1686</v>
      </c>
      <c r="G422" s="34">
        <v>10</v>
      </c>
      <c r="H422" s="34">
        <v>1184476.19</v>
      </c>
      <c r="I422" s="33">
        <v>76211.135399999999</v>
      </c>
      <c r="J422" s="28">
        <v>1219091.56006</v>
      </c>
      <c r="K422" s="34">
        <v>1176290.8600000001</v>
      </c>
      <c r="L422" s="33">
        <v>76128.490099999995</v>
      </c>
      <c r="M422" s="28">
        <v>1210178.6068900002</v>
      </c>
      <c r="N422" s="34">
        <v>957202.17</v>
      </c>
      <c r="O422" s="33">
        <v>45125.03</v>
      </c>
      <c r="P422" s="28">
        <v>1003284.8540000001</v>
      </c>
      <c r="Q422" s="34">
        <v>1131810.57</v>
      </c>
      <c r="R422" s="33">
        <v>54511.7955</v>
      </c>
      <c r="S422" s="28">
        <f t="shared" si="76"/>
        <v>1185028.6519500001</v>
      </c>
      <c r="T422" s="34">
        <v>1110163.23</v>
      </c>
      <c r="U422" s="33">
        <v>53492.718345000001</v>
      </c>
      <c r="V422" s="32">
        <f t="shared" si="77"/>
        <v>1162337.5628205002</v>
      </c>
      <c r="W422" s="34">
        <v>1309995.73</v>
      </c>
      <c r="X422" s="33">
        <v>62380.909157000002</v>
      </c>
      <c r="Y422" s="32">
        <f t="shared" si="73"/>
        <v>1372376.3029273001</v>
      </c>
      <c r="Z422" s="34">
        <v>1612816.11</v>
      </c>
      <c r="AA422" s="33">
        <v>76800.921661</v>
      </c>
      <c r="AB422" s="32">
        <f t="shared" si="78"/>
        <v>1689616.7071729002</v>
      </c>
      <c r="AC422" s="34"/>
      <c r="AD422" s="33"/>
      <c r="AE422" s="32"/>
      <c r="AF422" s="34"/>
      <c r="AG422" s="33"/>
      <c r="AH422" s="32"/>
      <c r="AI422" s="147">
        <f t="shared" si="79"/>
        <v>1282528.82</v>
      </c>
      <c r="AJ422" s="30">
        <f t="shared" si="80"/>
        <v>760.69</v>
      </c>
      <c r="AK422" s="29">
        <f>+$AL$600</f>
        <v>2144.19</v>
      </c>
      <c r="AL422" s="28">
        <f t="shared" si="74"/>
        <v>2332581</v>
      </c>
      <c r="AM422" s="27">
        <f t="shared" si="75"/>
        <v>1.0020040527247626E-3</v>
      </c>
      <c r="AN422" s="79">
        <f t="shared" si="81"/>
        <v>1.00200405272476E-3</v>
      </c>
    </row>
    <row r="423" spans="1:40" ht="15.75" customHeight="1" x14ac:dyDescent="0.25">
      <c r="A423" s="126">
        <v>1</v>
      </c>
      <c r="B423" s="77">
        <v>471</v>
      </c>
      <c r="C423" s="77">
        <v>14</v>
      </c>
      <c r="D423" s="78" t="s">
        <v>598</v>
      </c>
      <c r="E423" s="78" t="s">
        <v>108</v>
      </c>
      <c r="F423" s="124">
        <v>11563</v>
      </c>
      <c r="G423" s="34">
        <v>12</v>
      </c>
      <c r="H423" s="34">
        <v>18925126.670000002</v>
      </c>
      <c r="I423" s="33">
        <v>1387843.1095</v>
      </c>
      <c r="J423" s="28">
        <v>19641757.587760005</v>
      </c>
      <c r="K423" s="34">
        <v>17781060.120000001</v>
      </c>
      <c r="L423" s="33">
        <v>1303944.8685999999</v>
      </c>
      <c r="M423" s="28">
        <v>18454369.081568003</v>
      </c>
      <c r="N423" s="34">
        <v>15613247.619999999</v>
      </c>
      <c r="O423" s="33">
        <v>1144972.6487</v>
      </c>
      <c r="P423" s="28">
        <v>16204467.967855999</v>
      </c>
      <c r="Q423" s="34">
        <v>15491270.42</v>
      </c>
      <c r="R423" s="33">
        <v>1145203.3392</v>
      </c>
      <c r="S423" s="28">
        <f t="shared" si="76"/>
        <v>16067595.130496003</v>
      </c>
      <c r="T423" s="34">
        <v>13556868.67</v>
      </c>
      <c r="U423" s="33">
        <v>1005478.521966</v>
      </c>
      <c r="V423" s="32">
        <f t="shared" si="77"/>
        <v>14057556.965798082</v>
      </c>
      <c r="W423" s="34">
        <v>16125076.220000001</v>
      </c>
      <c r="X423" s="33">
        <v>1194450.719245</v>
      </c>
      <c r="Y423" s="32">
        <f t="shared" si="73"/>
        <v>16722300.560845602</v>
      </c>
      <c r="Z423" s="34">
        <v>17945419.949999999</v>
      </c>
      <c r="AA423" s="33">
        <v>1329290.982413</v>
      </c>
      <c r="AB423" s="32">
        <f t="shared" si="78"/>
        <v>18610064.443697441</v>
      </c>
      <c r="AC423" s="34"/>
      <c r="AD423" s="33"/>
      <c r="AE423" s="32"/>
      <c r="AF423" s="34"/>
      <c r="AG423" s="33"/>
      <c r="AH423" s="32"/>
      <c r="AI423" s="147">
        <f t="shared" si="79"/>
        <v>16332397.01</v>
      </c>
      <c r="AJ423" s="30">
        <f t="shared" si="80"/>
        <v>1412.47</v>
      </c>
      <c r="AK423" s="29">
        <f>+$AL$601</f>
        <v>2628.54</v>
      </c>
      <c r="AL423" s="28">
        <f t="shared" si="74"/>
        <v>14061417.41</v>
      </c>
      <c r="AM423" s="27">
        <f t="shared" si="75"/>
        <v>6.0403463939192395E-3</v>
      </c>
      <c r="AN423" s="79">
        <f t="shared" si="81"/>
        <v>6.0403463939192404E-3</v>
      </c>
    </row>
    <row r="424" spans="1:40" ht="15.75" customHeight="1" x14ac:dyDescent="0.25">
      <c r="A424" s="126">
        <v>1</v>
      </c>
      <c r="B424" s="77">
        <v>472</v>
      </c>
      <c r="C424" s="77">
        <v>5</v>
      </c>
      <c r="D424" s="78" t="s">
        <v>598</v>
      </c>
      <c r="E424" s="78" t="s">
        <v>109</v>
      </c>
      <c r="F424" s="124">
        <v>46946</v>
      </c>
      <c r="G424" s="34">
        <v>15</v>
      </c>
      <c r="H424" s="34">
        <v>182901850.74000001</v>
      </c>
      <c r="I424" s="33">
        <v>16461124.732899999</v>
      </c>
      <c r="J424" s="28">
        <v>191406834.90816501</v>
      </c>
      <c r="K424" s="34">
        <v>186153437.68000001</v>
      </c>
      <c r="L424" s="33">
        <v>16753766.770400001</v>
      </c>
      <c r="M424" s="28">
        <v>194809621.54604</v>
      </c>
      <c r="N424" s="34">
        <v>168943810.15000001</v>
      </c>
      <c r="O424" s="33">
        <v>15204939.395300001</v>
      </c>
      <c r="P424" s="28">
        <v>176799701.36790499</v>
      </c>
      <c r="Q424" s="34">
        <v>173612769.03999999</v>
      </c>
      <c r="R424" s="33">
        <v>15669936.795499999</v>
      </c>
      <c r="S424" s="28">
        <f t="shared" si="76"/>
        <v>181634257.08117497</v>
      </c>
      <c r="T424" s="34">
        <v>167768047.06999999</v>
      </c>
      <c r="U424" s="33">
        <v>15148534.621153001</v>
      </c>
      <c r="V424" s="32">
        <f t="shared" si="77"/>
        <v>175512439.31617403</v>
      </c>
      <c r="W424" s="34">
        <v>188883296.84999999</v>
      </c>
      <c r="X424" s="33">
        <v>17171201.870437</v>
      </c>
      <c r="Y424" s="32">
        <f t="shared" si="73"/>
        <v>197468909.22649744</v>
      </c>
      <c r="Z424" s="34">
        <v>208046708.53999999</v>
      </c>
      <c r="AA424" s="33">
        <v>18913329.409779001</v>
      </c>
      <c r="AB424" s="32">
        <f t="shared" si="78"/>
        <v>217503385.9997541</v>
      </c>
      <c r="AC424" s="34"/>
      <c r="AD424" s="33"/>
      <c r="AE424" s="32"/>
      <c r="AF424" s="34"/>
      <c r="AG424" s="33"/>
      <c r="AH424" s="32"/>
      <c r="AI424" s="147">
        <f t="shared" si="79"/>
        <v>189783738.59999999</v>
      </c>
      <c r="AJ424" s="30">
        <f t="shared" si="80"/>
        <v>4042.6</v>
      </c>
      <c r="AK424" s="29">
        <f>+$AL$601</f>
        <v>2628.54</v>
      </c>
      <c r="AL424" s="28">
        <f t="shared" si="74"/>
        <v>0</v>
      </c>
      <c r="AM424" s="27">
        <f t="shared" si="75"/>
        <v>0</v>
      </c>
      <c r="AN424" s="79">
        <f t="shared" si="81"/>
        <v>0</v>
      </c>
    </row>
    <row r="425" spans="1:40" ht="15.75" customHeight="1" x14ac:dyDescent="0.25">
      <c r="A425" s="126">
        <v>1</v>
      </c>
      <c r="B425" s="77">
        <v>473</v>
      </c>
      <c r="C425" s="77">
        <v>5</v>
      </c>
      <c r="D425" s="78" t="s">
        <v>598</v>
      </c>
      <c r="E425" s="78" t="s">
        <v>110</v>
      </c>
      <c r="F425" s="124">
        <v>6364</v>
      </c>
      <c r="G425" s="34">
        <v>12</v>
      </c>
      <c r="H425" s="34">
        <v>10623388.98</v>
      </c>
      <c r="I425" s="33">
        <v>956106.08010000002</v>
      </c>
      <c r="J425" s="28">
        <v>10827356.847888002</v>
      </c>
      <c r="K425" s="34">
        <v>11088997.34</v>
      </c>
      <c r="L425" s="33">
        <v>998010.82330000005</v>
      </c>
      <c r="M425" s="28">
        <v>11301904.898704</v>
      </c>
      <c r="N425" s="34">
        <v>10338384.029999999</v>
      </c>
      <c r="O425" s="33">
        <v>930454.27949999995</v>
      </c>
      <c r="P425" s="28">
        <v>10536881.320560001</v>
      </c>
      <c r="Q425" s="34">
        <v>13335622.66</v>
      </c>
      <c r="R425" s="33">
        <v>1205399.4689</v>
      </c>
      <c r="S425" s="28">
        <f t="shared" si="76"/>
        <v>13585849.974032002</v>
      </c>
      <c r="T425" s="34">
        <v>10625722.369999999</v>
      </c>
      <c r="U425" s="33">
        <v>961549.02416399994</v>
      </c>
      <c r="V425" s="32">
        <f t="shared" si="77"/>
        <v>10823874.147336319</v>
      </c>
      <c r="W425" s="34">
        <v>13116331.369999999</v>
      </c>
      <c r="X425" s="33">
        <v>1192393.8761760001</v>
      </c>
      <c r="Y425" s="32">
        <f t="shared" si="73"/>
        <v>13354809.993082881</v>
      </c>
      <c r="Z425" s="34">
        <v>14995389.210000001</v>
      </c>
      <c r="AA425" s="33">
        <v>1363217.2324959999</v>
      </c>
      <c r="AB425" s="32">
        <f t="shared" si="78"/>
        <v>15268032.614804482</v>
      </c>
      <c r="AC425" s="34"/>
      <c r="AD425" s="33"/>
      <c r="AE425" s="32"/>
      <c r="AF425" s="34"/>
      <c r="AG425" s="33"/>
      <c r="AH425" s="32"/>
      <c r="AI425" s="147">
        <f t="shared" si="79"/>
        <v>12713889.609999999</v>
      </c>
      <c r="AJ425" s="30">
        <f t="shared" si="80"/>
        <v>1997.78</v>
      </c>
      <c r="AK425" s="29">
        <f>+$AL$601</f>
        <v>2628.54</v>
      </c>
      <c r="AL425" s="28">
        <f t="shared" si="74"/>
        <v>4014156.64</v>
      </c>
      <c r="AM425" s="27">
        <f t="shared" si="75"/>
        <v>1.7243565053269385E-3</v>
      </c>
      <c r="AN425" s="79">
        <f t="shared" si="81"/>
        <v>1.72435650532694E-3</v>
      </c>
    </row>
    <row r="426" spans="1:40" ht="15.75" customHeight="1" x14ac:dyDescent="0.25">
      <c r="A426" s="126">
        <v>1</v>
      </c>
      <c r="B426" s="77">
        <v>474</v>
      </c>
      <c r="C426" s="77">
        <v>19</v>
      </c>
      <c r="D426" s="78" t="s">
        <v>597</v>
      </c>
      <c r="E426" s="78" t="s">
        <v>509</v>
      </c>
      <c r="F426" s="124">
        <v>4137</v>
      </c>
      <c r="G426" s="34">
        <v>10</v>
      </c>
      <c r="H426" s="34">
        <v>5539049.3099999996</v>
      </c>
      <c r="I426" s="33">
        <v>452781.21830000001</v>
      </c>
      <c r="J426" s="28">
        <v>5594894.90087</v>
      </c>
      <c r="K426" s="34">
        <v>6518846.8899999997</v>
      </c>
      <c r="L426" s="33">
        <v>532873.19810000004</v>
      </c>
      <c r="M426" s="28">
        <v>6584571.0610900009</v>
      </c>
      <c r="N426" s="34">
        <v>4846721.68</v>
      </c>
      <c r="O426" s="33">
        <v>396187.16769999999</v>
      </c>
      <c r="P426" s="28">
        <v>4895587.9635300003</v>
      </c>
      <c r="Q426" s="34">
        <v>5061996.5999999996</v>
      </c>
      <c r="R426" s="33">
        <v>419554.06319999998</v>
      </c>
      <c r="S426" s="28">
        <f t="shared" si="76"/>
        <v>5106686.79048</v>
      </c>
      <c r="T426" s="34">
        <v>4473888.3099999996</v>
      </c>
      <c r="U426" s="33">
        <v>372882.15973000001</v>
      </c>
      <c r="V426" s="32">
        <f t="shared" si="77"/>
        <v>4511106.7652970003</v>
      </c>
      <c r="W426" s="34">
        <v>5542440.0800000001</v>
      </c>
      <c r="X426" s="33">
        <v>457634.33967900003</v>
      </c>
      <c r="Y426" s="32">
        <f t="shared" si="73"/>
        <v>5593286.314353101</v>
      </c>
      <c r="Z426" s="34">
        <v>6724876.7000000002</v>
      </c>
      <c r="AA426" s="33">
        <v>555266.970661</v>
      </c>
      <c r="AB426" s="32">
        <f t="shared" si="78"/>
        <v>6786570.7022729004</v>
      </c>
      <c r="AC426" s="34"/>
      <c r="AD426" s="33"/>
      <c r="AE426" s="32"/>
      <c r="AF426" s="34"/>
      <c r="AG426" s="33"/>
      <c r="AH426" s="32"/>
      <c r="AI426" s="147">
        <f t="shared" si="79"/>
        <v>5378647.71</v>
      </c>
      <c r="AJ426" s="30">
        <f t="shared" si="80"/>
        <v>1300.1300000000001</v>
      </c>
      <c r="AK426" s="29">
        <f t="shared" ref="AK426:AK436" si="83">+$AL$600</f>
        <v>2144.19</v>
      </c>
      <c r="AL426" s="28">
        <f t="shared" si="74"/>
        <v>3491876.2199999997</v>
      </c>
      <c r="AM426" s="27">
        <f t="shared" si="75"/>
        <v>1.5000011249569573E-3</v>
      </c>
      <c r="AN426" s="79">
        <f t="shared" si="81"/>
        <v>1.5000011249569601E-3</v>
      </c>
    </row>
    <row r="427" spans="1:40" ht="15.75" customHeight="1" x14ac:dyDescent="0.25">
      <c r="A427" s="126">
        <v>1</v>
      </c>
      <c r="B427" s="77">
        <v>475</v>
      </c>
      <c r="C427" s="77">
        <v>11</v>
      </c>
      <c r="D427" s="78" t="s">
        <v>597</v>
      </c>
      <c r="E427" s="78" t="s">
        <v>510</v>
      </c>
      <c r="F427" s="124">
        <v>5607</v>
      </c>
      <c r="G427" s="34">
        <v>10</v>
      </c>
      <c r="H427" s="34">
        <v>2873767.75</v>
      </c>
      <c r="I427" s="33">
        <v>0</v>
      </c>
      <c r="J427" s="28">
        <v>3161144.5250000004</v>
      </c>
      <c r="K427" s="34">
        <v>2424975.7000000002</v>
      </c>
      <c r="L427" s="33">
        <v>0</v>
      </c>
      <c r="M427" s="28">
        <v>2667473.2700000005</v>
      </c>
      <c r="N427" s="34">
        <v>2639669.0099999998</v>
      </c>
      <c r="O427" s="33">
        <v>0</v>
      </c>
      <c r="P427" s="28">
        <v>2903635.9109999998</v>
      </c>
      <c r="Q427" s="34">
        <v>4085208.93</v>
      </c>
      <c r="R427" s="33">
        <v>0</v>
      </c>
      <c r="S427" s="28">
        <f t="shared" si="76"/>
        <v>4493729.8230000008</v>
      </c>
      <c r="T427" s="34">
        <v>4078396.63</v>
      </c>
      <c r="U427" s="33">
        <v>0</v>
      </c>
      <c r="V427" s="32">
        <f t="shared" si="77"/>
        <v>4486236.2930000005</v>
      </c>
      <c r="W427" s="34">
        <v>5019230.71</v>
      </c>
      <c r="X427" s="33">
        <v>0</v>
      </c>
      <c r="Y427" s="32">
        <f t="shared" si="73"/>
        <v>5521153.7810000004</v>
      </c>
      <c r="Z427" s="34">
        <v>5758107.04</v>
      </c>
      <c r="AA427" s="33">
        <v>0</v>
      </c>
      <c r="AB427" s="32">
        <f t="shared" si="78"/>
        <v>6333917.7440000009</v>
      </c>
      <c r="AC427" s="34"/>
      <c r="AD427" s="33"/>
      <c r="AE427" s="32"/>
      <c r="AF427" s="34"/>
      <c r="AG427" s="33"/>
      <c r="AH427" s="32"/>
      <c r="AI427" s="147">
        <f t="shared" si="79"/>
        <v>4747734.71</v>
      </c>
      <c r="AJ427" s="30">
        <f t="shared" si="80"/>
        <v>846.75</v>
      </c>
      <c r="AK427" s="29">
        <f t="shared" si="83"/>
        <v>2144.19</v>
      </c>
      <c r="AL427" s="28">
        <f t="shared" si="74"/>
        <v>7274746.0800000001</v>
      </c>
      <c r="AM427" s="27">
        <f t="shared" si="75"/>
        <v>3.1250040426049857E-3</v>
      </c>
      <c r="AN427" s="79">
        <f t="shared" si="81"/>
        <v>3.1250040426049901E-3</v>
      </c>
    </row>
    <row r="428" spans="1:40" ht="15.75" customHeight="1" x14ac:dyDescent="0.25">
      <c r="A428" s="126">
        <v>1</v>
      </c>
      <c r="B428" s="77">
        <v>476</v>
      </c>
      <c r="C428" s="77">
        <v>12</v>
      </c>
      <c r="D428" s="78" t="s">
        <v>597</v>
      </c>
      <c r="E428" s="78" t="s">
        <v>511</v>
      </c>
      <c r="F428" s="124">
        <v>3308</v>
      </c>
      <c r="G428" s="34">
        <v>10</v>
      </c>
      <c r="H428" s="34">
        <v>1883246.18</v>
      </c>
      <c r="I428" s="33">
        <v>169854.20329999999</v>
      </c>
      <c r="J428" s="28">
        <v>1884731.1743700001</v>
      </c>
      <c r="K428" s="34">
        <v>1855913.66</v>
      </c>
      <c r="L428" s="33">
        <v>165757.36240000001</v>
      </c>
      <c r="M428" s="28">
        <v>1859171.9273600001</v>
      </c>
      <c r="N428" s="34">
        <v>1430916.86</v>
      </c>
      <c r="O428" s="33">
        <v>92675.213199999998</v>
      </c>
      <c r="P428" s="28">
        <v>1472065.8114800004</v>
      </c>
      <c r="Q428" s="34">
        <v>1860592.2</v>
      </c>
      <c r="R428" s="33">
        <v>122393.2488</v>
      </c>
      <c r="S428" s="28">
        <f t="shared" si="76"/>
        <v>1912018.8463200002</v>
      </c>
      <c r="T428" s="34">
        <v>1265140.54</v>
      </c>
      <c r="U428" s="33">
        <v>84187.937883000006</v>
      </c>
      <c r="V428" s="32">
        <f t="shared" si="77"/>
        <v>1299047.8623287003</v>
      </c>
      <c r="W428" s="34">
        <v>2313336.9500000002</v>
      </c>
      <c r="X428" s="33">
        <v>151340.740777</v>
      </c>
      <c r="Y428" s="32">
        <f t="shared" si="73"/>
        <v>2378195.8301453004</v>
      </c>
      <c r="Z428" s="34">
        <v>2766481.02</v>
      </c>
      <c r="AA428" s="33">
        <v>180985.74118499999</v>
      </c>
      <c r="AB428" s="32">
        <f t="shared" si="78"/>
        <v>2844044.8066965002</v>
      </c>
      <c r="AC428" s="34"/>
      <c r="AD428" s="33"/>
      <c r="AE428" s="32"/>
      <c r="AF428" s="34"/>
      <c r="AG428" s="33"/>
      <c r="AH428" s="32"/>
      <c r="AI428" s="147">
        <f t="shared" si="79"/>
        <v>1981074.63</v>
      </c>
      <c r="AJ428" s="30">
        <f t="shared" si="80"/>
        <v>598.87</v>
      </c>
      <c r="AK428" s="29">
        <f t="shared" si="83"/>
        <v>2144.19</v>
      </c>
      <c r="AL428" s="28">
        <f t="shared" si="74"/>
        <v>5111918.5600000005</v>
      </c>
      <c r="AM428" s="27">
        <f t="shared" si="75"/>
        <v>2.1959207908831173E-3</v>
      </c>
      <c r="AN428" s="79">
        <f t="shared" si="81"/>
        <v>2.1959207908831199E-3</v>
      </c>
    </row>
    <row r="429" spans="1:40" ht="15.75" customHeight="1" x14ac:dyDescent="0.25">
      <c r="A429" s="126">
        <v>1</v>
      </c>
      <c r="B429" s="77">
        <v>477</v>
      </c>
      <c r="C429" s="77">
        <v>3</v>
      </c>
      <c r="D429" s="78" t="s">
        <v>597</v>
      </c>
      <c r="E429" s="78" t="s">
        <v>512</v>
      </c>
      <c r="F429" s="124">
        <v>2625</v>
      </c>
      <c r="G429" s="34">
        <v>10</v>
      </c>
      <c r="H429" s="34">
        <v>2850413.94</v>
      </c>
      <c r="I429" s="33">
        <v>0</v>
      </c>
      <c r="J429" s="28">
        <v>3135455.3340000003</v>
      </c>
      <c r="K429" s="34">
        <v>2753261.55</v>
      </c>
      <c r="L429" s="33">
        <v>0</v>
      </c>
      <c r="M429" s="28">
        <v>3028587.7050000001</v>
      </c>
      <c r="N429" s="34">
        <v>2239844.9500000002</v>
      </c>
      <c r="O429" s="33">
        <v>0</v>
      </c>
      <c r="P429" s="28">
        <v>2463829.4450000003</v>
      </c>
      <c r="Q429" s="34">
        <v>2748680.26</v>
      </c>
      <c r="R429" s="33">
        <v>0</v>
      </c>
      <c r="S429" s="28">
        <f t="shared" si="76"/>
        <v>3023548.2859999998</v>
      </c>
      <c r="T429" s="34">
        <v>2277990.5499999998</v>
      </c>
      <c r="U429" s="33">
        <v>0</v>
      </c>
      <c r="V429" s="32">
        <f t="shared" si="77"/>
        <v>2505789.605</v>
      </c>
      <c r="W429" s="34">
        <v>2864421.86</v>
      </c>
      <c r="X429" s="33">
        <v>0</v>
      </c>
      <c r="Y429" s="32">
        <f t="shared" si="73"/>
        <v>3150864.0460000001</v>
      </c>
      <c r="Z429" s="34">
        <v>3319644.05</v>
      </c>
      <c r="AA429" s="33">
        <v>0</v>
      </c>
      <c r="AB429" s="32">
        <f t="shared" si="78"/>
        <v>3651608.4550000001</v>
      </c>
      <c r="AC429" s="34"/>
      <c r="AD429" s="33"/>
      <c r="AE429" s="32"/>
      <c r="AF429" s="34"/>
      <c r="AG429" s="33"/>
      <c r="AH429" s="32"/>
      <c r="AI429" s="147">
        <f t="shared" si="79"/>
        <v>2959127.97</v>
      </c>
      <c r="AJ429" s="30">
        <f t="shared" si="80"/>
        <v>1127.29</v>
      </c>
      <c r="AK429" s="29">
        <f t="shared" si="83"/>
        <v>2144.19</v>
      </c>
      <c r="AL429" s="28">
        <f t="shared" si="74"/>
        <v>2669362.5000000005</v>
      </c>
      <c r="AM429" s="27">
        <f t="shared" si="75"/>
        <v>1.1466748821119201E-3</v>
      </c>
      <c r="AN429" s="79">
        <f t="shared" si="81"/>
        <v>1.1466748821119201E-3</v>
      </c>
    </row>
    <row r="430" spans="1:40" ht="15.75" customHeight="1" x14ac:dyDescent="0.25">
      <c r="A430" s="126">
        <v>1</v>
      </c>
      <c r="B430" s="77">
        <v>478</v>
      </c>
      <c r="C430" s="77">
        <v>7</v>
      </c>
      <c r="D430" s="78" t="s">
        <v>597</v>
      </c>
      <c r="E430" s="78" t="s">
        <v>513</v>
      </c>
      <c r="F430" s="124">
        <v>1781</v>
      </c>
      <c r="G430" s="34">
        <v>10</v>
      </c>
      <c r="H430" s="34">
        <v>679617.33</v>
      </c>
      <c r="I430" s="33">
        <v>0</v>
      </c>
      <c r="J430" s="28">
        <v>747579.06299999997</v>
      </c>
      <c r="K430" s="34">
        <v>495697.98</v>
      </c>
      <c r="L430" s="33">
        <v>0</v>
      </c>
      <c r="M430" s="28">
        <v>545267.77800000005</v>
      </c>
      <c r="N430" s="34">
        <v>586985.57999999996</v>
      </c>
      <c r="O430" s="33">
        <v>0</v>
      </c>
      <c r="P430" s="28">
        <v>645684.13800000004</v>
      </c>
      <c r="Q430" s="34">
        <v>679315.96</v>
      </c>
      <c r="R430" s="33">
        <v>0</v>
      </c>
      <c r="S430" s="28">
        <f t="shared" si="76"/>
        <v>747247.55599999998</v>
      </c>
      <c r="T430" s="34">
        <v>426620.4</v>
      </c>
      <c r="U430" s="33">
        <v>0</v>
      </c>
      <c r="V430" s="32">
        <f t="shared" si="77"/>
        <v>469282.44000000006</v>
      </c>
      <c r="W430" s="34">
        <v>696580</v>
      </c>
      <c r="X430" s="33">
        <v>0</v>
      </c>
      <c r="Y430" s="32">
        <f t="shared" si="73"/>
        <v>766238.00000000012</v>
      </c>
      <c r="Z430" s="34">
        <v>896630.23</v>
      </c>
      <c r="AA430" s="33">
        <v>0</v>
      </c>
      <c r="AB430" s="32">
        <f t="shared" si="78"/>
        <v>986293.25300000003</v>
      </c>
      <c r="AC430" s="34"/>
      <c r="AD430" s="33"/>
      <c r="AE430" s="32"/>
      <c r="AF430" s="34"/>
      <c r="AG430" s="33"/>
      <c r="AH430" s="32"/>
      <c r="AI430" s="147">
        <f t="shared" si="79"/>
        <v>722949.08</v>
      </c>
      <c r="AJ430" s="30">
        <f t="shared" si="80"/>
        <v>405.92</v>
      </c>
      <c r="AK430" s="29">
        <f t="shared" si="83"/>
        <v>2144.19</v>
      </c>
      <c r="AL430" s="28">
        <f t="shared" si="74"/>
        <v>3095858.87</v>
      </c>
      <c r="AM430" s="27">
        <f t="shared" si="75"/>
        <v>1.3298844217645193E-3</v>
      </c>
      <c r="AN430" s="79">
        <f t="shared" si="81"/>
        <v>1.3298844217645199E-3</v>
      </c>
    </row>
    <row r="431" spans="1:40" ht="15.75" customHeight="1" x14ac:dyDescent="0.25">
      <c r="A431" s="126">
        <v>1</v>
      </c>
      <c r="B431" s="77">
        <v>480</v>
      </c>
      <c r="C431" s="77">
        <v>7</v>
      </c>
      <c r="D431" s="78" t="s">
        <v>597</v>
      </c>
      <c r="E431" s="78" t="s">
        <v>516</v>
      </c>
      <c r="F431" s="124">
        <v>2849</v>
      </c>
      <c r="G431" s="34">
        <v>10</v>
      </c>
      <c r="H431" s="34">
        <v>1549709.2</v>
      </c>
      <c r="I431" s="33">
        <v>0</v>
      </c>
      <c r="J431" s="28">
        <v>1704680.12</v>
      </c>
      <c r="K431" s="34">
        <v>1628125.86</v>
      </c>
      <c r="L431" s="33">
        <v>0</v>
      </c>
      <c r="M431" s="28">
        <v>1790938.4460000002</v>
      </c>
      <c r="N431" s="34">
        <v>1694604.34</v>
      </c>
      <c r="O431" s="33">
        <v>0</v>
      </c>
      <c r="P431" s="28">
        <v>1864064.7740000002</v>
      </c>
      <c r="Q431" s="34">
        <v>2097032.13</v>
      </c>
      <c r="R431" s="33">
        <v>0</v>
      </c>
      <c r="S431" s="28">
        <f t="shared" si="76"/>
        <v>2306735.3429999999</v>
      </c>
      <c r="T431" s="34">
        <v>1650505.23</v>
      </c>
      <c r="U431" s="33">
        <v>0</v>
      </c>
      <c r="V431" s="32">
        <f t="shared" si="77"/>
        <v>1815555.753</v>
      </c>
      <c r="W431" s="34">
        <v>2222312.1</v>
      </c>
      <c r="X431" s="33">
        <v>0</v>
      </c>
      <c r="Y431" s="32">
        <f t="shared" si="73"/>
        <v>2444543.3100000005</v>
      </c>
      <c r="Z431" s="34">
        <v>2636680.2999999998</v>
      </c>
      <c r="AA431" s="33">
        <v>0</v>
      </c>
      <c r="AB431" s="32">
        <f t="shared" si="78"/>
        <v>2900348.33</v>
      </c>
      <c r="AC431" s="34"/>
      <c r="AD431" s="33"/>
      <c r="AE431" s="32"/>
      <c r="AF431" s="34"/>
      <c r="AG431" s="33"/>
      <c r="AH431" s="32"/>
      <c r="AI431" s="147">
        <f t="shared" si="79"/>
        <v>2266249.5</v>
      </c>
      <c r="AJ431" s="30">
        <f t="shared" si="80"/>
        <v>795.45</v>
      </c>
      <c r="AK431" s="29">
        <f t="shared" si="83"/>
        <v>2144.19</v>
      </c>
      <c r="AL431" s="28">
        <f t="shared" si="74"/>
        <v>3842560.2600000002</v>
      </c>
      <c r="AM431" s="27">
        <f t="shared" si="75"/>
        <v>1.6506440519575172E-3</v>
      </c>
      <c r="AN431" s="79">
        <f t="shared" si="81"/>
        <v>1.65064405195752E-3</v>
      </c>
    </row>
    <row r="432" spans="1:40" ht="15.75" customHeight="1" x14ac:dyDescent="0.25">
      <c r="A432" s="126">
        <v>1</v>
      </c>
      <c r="B432" s="77">
        <v>481</v>
      </c>
      <c r="C432" s="77">
        <v>2</v>
      </c>
      <c r="D432" s="78" t="s">
        <v>597</v>
      </c>
      <c r="E432" s="78" t="s">
        <v>517</v>
      </c>
      <c r="F432" s="124">
        <v>4945</v>
      </c>
      <c r="G432" s="34">
        <v>10</v>
      </c>
      <c r="H432" s="34">
        <v>8979299.5199999996</v>
      </c>
      <c r="I432" s="33">
        <v>620195.98529999994</v>
      </c>
      <c r="J432" s="28">
        <v>9195013.8881700002</v>
      </c>
      <c r="K432" s="34">
        <v>9337889.1999999993</v>
      </c>
      <c r="L432" s="33">
        <v>644963.58750000002</v>
      </c>
      <c r="M432" s="28">
        <v>9562218.1737500001</v>
      </c>
      <c r="N432" s="34">
        <v>8904290.0399999991</v>
      </c>
      <c r="O432" s="33">
        <v>615018.01780000003</v>
      </c>
      <c r="P432" s="28">
        <v>9118199.2244199999</v>
      </c>
      <c r="Q432" s="34">
        <v>8978189.2300000004</v>
      </c>
      <c r="R432" s="33">
        <v>622436.75560000003</v>
      </c>
      <c r="S432" s="28">
        <f t="shared" si="76"/>
        <v>9191327.7218400016</v>
      </c>
      <c r="T432" s="34">
        <v>8233491.71</v>
      </c>
      <c r="U432" s="33">
        <v>572015.375871</v>
      </c>
      <c r="V432" s="32">
        <f t="shared" si="77"/>
        <v>8427623.9675419014</v>
      </c>
      <c r="W432" s="34">
        <v>9213130.7599999998</v>
      </c>
      <c r="X432" s="33">
        <v>642778.91484800004</v>
      </c>
      <c r="Y432" s="32">
        <f t="shared" si="73"/>
        <v>9427387.0296672005</v>
      </c>
      <c r="Z432" s="34">
        <v>11139198.869999999</v>
      </c>
      <c r="AA432" s="33">
        <v>777156.18582200003</v>
      </c>
      <c r="AB432" s="32">
        <f t="shared" si="78"/>
        <v>11398246.952595798</v>
      </c>
      <c r="AC432" s="34"/>
      <c r="AD432" s="33"/>
      <c r="AE432" s="32"/>
      <c r="AF432" s="34"/>
      <c r="AG432" s="33"/>
      <c r="AH432" s="32"/>
      <c r="AI432" s="147">
        <f t="shared" si="79"/>
        <v>9512556.9800000004</v>
      </c>
      <c r="AJ432" s="30">
        <f t="shared" si="80"/>
        <v>1923.67</v>
      </c>
      <c r="AK432" s="29">
        <f t="shared" si="83"/>
        <v>2144.19</v>
      </c>
      <c r="AL432" s="28">
        <f t="shared" si="74"/>
        <v>1090471.3999999999</v>
      </c>
      <c r="AM432" s="27">
        <f t="shared" si="75"/>
        <v>4.6843250552947382E-4</v>
      </c>
      <c r="AN432" s="79">
        <f t="shared" si="81"/>
        <v>4.6843250552947398E-4</v>
      </c>
    </row>
    <row r="433" spans="1:40" ht="15.75" customHeight="1" x14ac:dyDescent="0.25">
      <c r="A433" s="126">
        <v>1</v>
      </c>
      <c r="B433" s="77">
        <v>483</v>
      </c>
      <c r="C433" s="77">
        <v>7</v>
      </c>
      <c r="D433" s="78" t="s">
        <v>597</v>
      </c>
      <c r="E433" s="78" t="s">
        <v>518</v>
      </c>
      <c r="F433" s="124">
        <v>2741</v>
      </c>
      <c r="G433" s="34">
        <v>10</v>
      </c>
      <c r="H433" s="34">
        <v>2800211.86</v>
      </c>
      <c r="I433" s="33">
        <v>0</v>
      </c>
      <c r="J433" s="28">
        <v>3080233.0460000001</v>
      </c>
      <c r="K433" s="34">
        <v>2542205.29</v>
      </c>
      <c r="L433" s="33">
        <v>0</v>
      </c>
      <c r="M433" s="28">
        <v>2796425.8190000001</v>
      </c>
      <c r="N433" s="34">
        <v>1997578.8</v>
      </c>
      <c r="O433" s="33">
        <v>0</v>
      </c>
      <c r="P433" s="28">
        <v>2197336.6800000002</v>
      </c>
      <c r="Q433" s="34">
        <v>2059458.37</v>
      </c>
      <c r="R433" s="33">
        <v>0</v>
      </c>
      <c r="S433" s="28">
        <f t="shared" si="76"/>
        <v>2265404.2070000004</v>
      </c>
      <c r="T433" s="34">
        <v>2082802.81</v>
      </c>
      <c r="U433" s="33">
        <v>0</v>
      </c>
      <c r="V433" s="32">
        <f t="shared" si="77"/>
        <v>2291083.091</v>
      </c>
      <c r="W433" s="34">
        <v>2442836.2400000002</v>
      </c>
      <c r="X433" s="33">
        <v>0</v>
      </c>
      <c r="Y433" s="32">
        <f t="shared" si="73"/>
        <v>2687119.8640000005</v>
      </c>
      <c r="Z433" s="34">
        <v>2948109.94</v>
      </c>
      <c r="AA433" s="33">
        <v>0</v>
      </c>
      <c r="AB433" s="32">
        <f t="shared" si="78"/>
        <v>3242920.9340000004</v>
      </c>
      <c r="AC433" s="34"/>
      <c r="AD433" s="33"/>
      <c r="AE433" s="32"/>
      <c r="AF433" s="34"/>
      <c r="AG433" s="33"/>
      <c r="AH433" s="32"/>
      <c r="AI433" s="147">
        <f t="shared" si="79"/>
        <v>2536772.96</v>
      </c>
      <c r="AJ433" s="30">
        <f t="shared" si="80"/>
        <v>925.49</v>
      </c>
      <c r="AK433" s="29">
        <f t="shared" si="83"/>
        <v>2144.19</v>
      </c>
      <c r="AL433" s="28">
        <f t="shared" si="74"/>
        <v>3340456.7</v>
      </c>
      <c r="AM433" s="27">
        <f t="shared" si="75"/>
        <v>1.434956021399294E-3</v>
      </c>
      <c r="AN433" s="79">
        <f t="shared" si="81"/>
        <v>1.4349560213992899E-3</v>
      </c>
    </row>
    <row r="434" spans="1:40" ht="15.75" customHeight="1" x14ac:dyDescent="0.25">
      <c r="A434" s="126">
        <v>1</v>
      </c>
      <c r="B434" s="77">
        <v>484</v>
      </c>
      <c r="C434" s="77">
        <v>5</v>
      </c>
      <c r="D434" s="78" t="s">
        <v>597</v>
      </c>
      <c r="E434" s="78" t="s">
        <v>519</v>
      </c>
      <c r="F434" s="124">
        <v>5425</v>
      </c>
      <c r="G434" s="34">
        <v>10</v>
      </c>
      <c r="H434" s="34">
        <v>7061925.7800000003</v>
      </c>
      <c r="I434" s="33">
        <v>635574.27370000002</v>
      </c>
      <c r="J434" s="28">
        <v>7068986.6569300015</v>
      </c>
      <c r="K434" s="34">
        <v>7179825.9500000002</v>
      </c>
      <c r="L434" s="33">
        <v>646185.25549999997</v>
      </c>
      <c r="M434" s="28">
        <v>7187004.7639500005</v>
      </c>
      <c r="N434" s="34">
        <v>6662432.1600000001</v>
      </c>
      <c r="O434" s="33">
        <v>599618.92469999997</v>
      </c>
      <c r="P434" s="28">
        <v>6669094.5588300005</v>
      </c>
      <c r="Q434" s="34">
        <v>7495701.1100000003</v>
      </c>
      <c r="R434" s="33">
        <v>677742.96939999994</v>
      </c>
      <c r="S434" s="28">
        <f t="shared" si="76"/>
        <v>7499753.9546600012</v>
      </c>
      <c r="T434" s="34">
        <v>6400119.5800000001</v>
      </c>
      <c r="U434" s="33">
        <v>580420.92529299995</v>
      </c>
      <c r="V434" s="32">
        <f t="shared" si="77"/>
        <v>6401668.5201777006</v>
      </c>
      <c r="W434" s="34">
        <v>8641895.6500000004</v>
      </c>
      <c r="X434" s="33">
        <v>785627.16865799995</v>
      </c>
      <c r="Y434" s="32">
        <f t="shared" si="73"/>
        <v>8641895.3294762019</v>
      </c>
      <c r="Z434" s="34">
        <v>9814884.2899999991</v>
      </c>
      <c r="AA434" s="33">
        <v>892262.45487999998</v>
      </c>
      <c r="AB434" s="32">
        <f t="shared" si="78"/>
        <v>9814884.0186320003</v>
      </c>
      <c r="AC434" s="34"/>
      <c r="AD434" s="33"/>
      <c r="AE434" s="32"/>
      <c r="AF434" s="34"/>
      <c r="AG434" s="33"/>
      <c r="AH434" s="32"/>
      <c r="AI434" s="147">
        <f t="shared" si="79"/>
        <v>7805459.2800000003</v>
      </c>
      <c r="AJ434" s="30">
        <f t="shared" si="80"/>
        <v>1438.79</v>
      </c>
      <c r="AK434" s="29">
        <f t="shared" si="83"/>
        <v>2144.19</v>
      </c>
      <c r="AL434" s="28">
        <f t="shared" si="74"/>
        <v>3826795.0000000005</v>
      </c>
      <c r="AM434" s="27">
        <f t="shared" si="75"/>
        <v>1.6438717879237027E-3</v>
      </c>
      <c r="AN434" s="79">
        <f t="shared" si="81"/>
        <v>1.6438717879236999E-3</v>
      </c>
    </row>
    <row r="435" spans="1:40" ht="15.75" customHeight="1" x14ac:dyDescent="0.25">
      <c r="A435" s="126">
        <v>1</v>
      </c>
      <c r="B435" s="77">
        <v>485</v>
      </c>
      <c r="C435" s="77">
        <v>14</v>
      </c>
      <c r="D435" s="78" t="s">
        <v>597</v>
      </c>
      <c r="E435" s="78" t="s">
        <v>520</v>
      </c>
      <c r="F435" s="124">
        <v>2065</v>
      </c>
      <c r="G435" s="34">
        <v>10</v>
      </c>
      <c r="H435" s="34">
        <v>1493620.11</v>
      </c>
      <c r="I435" s="33">
        <v>0</v>
      </c>
      <c r="J435" s="28">
        <v>1642982.1210000003</v>
      </c>
      <c r="K435" s="34">
        <v>1251928.8400000001</v>
      </c>
      <c r="L435" s="33">
        <v>0</v>
      </c>
      <c r="M435" s="28">
        <v>1377121.7240000002</v>
      </c>
      <c r="N435" s="34">
        <v>627922.44999999995</v>
      </c>
      <c r="O435" s="33">
        <v>0</v>
      </c>
      <c r="P435" s="28">
        <v>690714.69499999995</v>
      </c>
      <c r="Q435" s="34">
        <v>896869.25</v>
      </c>
      <c r="R435" s="33">
        <v>0</v>
      </c>
      <c r="S435" s="28">
        <f t="shared" si="76"/>
        <v>986556.17500000005</v>
      </c>
      <c r="T435" s="34">
        <v>865696.24</v>
      </c>
      <c r="U435" s="33">
        <v>0</v>
      </c>
      <c r="V435" s="32">
        <f t="shared" si="77"/>
        <v>952265.86400000006</v>
      </c>
      <c r="W435" s="34">
        <v>928026.25</v>
      </c>
      <c r="X435" s="33">
        <v>0</v>
      </c>
      <c r="Y435" s="32">
        <f t="shared" si="73"/>
        <v>1020828.8750000001</v>
      </c>
      <c r="Z435" s="34">
        <v>1045410.82</v>
      </c>
      <c r="AA435" s="33">
        <v>0</v>
      </c>
      <c r="AB435" s="32">
        <f t="shared" si="78"/>
        <v>1149951.902</v>
      </c>
      <c r="AC435" s="34"/>
      <c r="AD435" s="33"/>
      <c r="AE435" s="32"/>
      <c r="AF435" s="34"/>
      <c r="AG435" s="33"/>
      <c r="AH435" s="32"/>
      <c r="AI435" s="147">
        <f t="shared" si="79"/>
        <v>960063.5</v>
      </c>
      <c r="AJ435" s="30">
        <f t="shared" si="80"/>
        <v>464.92</v>
      </c>
      <c r="AK435" s="29">
        <f t="shared" si="83"/>
        <v>2144.19</v>
      </c>
      <c r="AL435" s="28">
        <f t="shared" si="74"/>
        <v>3467692.55</v>
      </c>
      <c r="AM435" s="27">
        <f t="shared" si="75"/>
        <v>1.4896125745273009E-3</v>
      </c>
      <c r="AN435" s="79">
        <f t="shared" si="81"/>
        <v>1.4896125745273001E-3</v>
      </c>
    </row>
    <row r="436" spans="1:40" ht="15.75" customHeight="1" x14ac:dyDescent="0.25">
      <c r="A436" s="126">
        <v>1</v>
      </c>
      <c r="B436" s="77">
        <v>486</v>
      </c>
      <c r="C436" s="77">
        <v>5</v>
      </c>
      <c r="D436" s="78" t="s">
        <v>597</v>
      </c>
      <c r="E436" s="78" t="s">
        <v>521</v>
      </c>
      <c r="F436" s="124">
        <v>3389</v>
      </c>
      <c r="G436" s="34">
        <v>10</v>
      </c>
      <c r="H436" s="34">
        <v>4174496.75</v>
      </c>
      <c r="I436" s="33">
        <v>196798.4957</v>
      </c>
      <c r="J436" s="28">
        <v>4375468.0797300003</v>
      </c>
      <c r="K436" s="34">
        <v>4125067.16</v>
      </c>
      <c r="L436" s="33">
        <v>194468.1985</v>
      </c>
      <c r="M436" s="28">
        <v>4323658.8576500006</v>
      </c>
      <c r="N436" s="34">
        <v>3908979.68</v>
      </c>
      <c r="O436" s="33">
        <v>184280.89259999999</v>
      </c>
      <c r="P436" s="28">
        <v>4097168.6661400008</v>
      </c>
      <c r="Q436" s="34">
        <v>4413325.2</v>
      </c>
      <c r="R436" s="33">
        <v>209240.15609999999</v>
      </c>
      <c r="S436" s="28">
        <f t="shared" si="76"/>
        <v>4624493.5482900003</v>
      </c>
      <c r="T436" s="34">
        <v>4778762.18</v>
      </c>
      <c r="U436" s="33">
        <v>226653.26257699999</v>
      </c>
      <c r="V436" s="32">
        <f t="shared" si="77"/>
        <v>5007319.8091652999</v>
      </c>
      <c r="W436" s="34">
        <v>5484992.4199999999</v>
      </c>
      <c r="X436" s="33">
        <v>261189.939579</v>
      </c>
      <c r="Y436" s="32">
        <f t="shared" si="73"/>
        <v>5746182.7284631003</v>
      </c>
      <c r="Z436" s="34">
        <v>6401419.3899999997</v>
      </c>
      <c r="AA436" s="33">
        <v>304829.24055500003</v>
      </c>
      <c r="AB436" s="32">
        <f t="shared" si="78"/>
        <v>6706249.1643894995</v>
      </c>
      <c r="AC436" s="34"/>
      <c r="AD436" s="33"/>
      <c r="AE436" s="32"/>
      <c r="AF436" s="34"/>
      <c r="AG436" s="33"/>
      <c r="AH436" s="32"/>
      <c r="AI436" s="147">
        <f t="shared" si="79"/>
        <v>5236282.78</v>
      </c>
      <c r="AJ436" s="30">
        <f t="shared" si="80"/>
        <v>1545.08</v>
      </c>
      <c r="AK436" s="29">
        <f t="shared" si="83"/>
        <v>2144.19</v>
      </c>
      <c r="AL436" s="28">
        <f t="shared" si="74"/>
        <v>2030383.7900000005</v>
      </c>
      <c r="AM436" s="27">
        <f t="shared" si="75"/>
        <v>8.7218955576104915E-4</v>
      </c>
      <c r="AN436" s="79">
        <f t="shared" si="81"/>
        <v>8.7218955576104905E-4</v>
      </c>
    </row>
    <row r="437" spans="1:40" ht="15.75" customHeight="1" x14ac:dyDescent="0.25">
      <c r="A437" s="126">
        <v>1</v>
      </c>
      <c r="B437" s="77">
        <v>487</v>
      </c>
      <c r="C437" s="77">
        <v>16</v>
      </c>
      <c r="D437" s="78" t="s">
        <v>598</v>
      </c>
      <c r="E437" s="78" t="s">
        <v>112</v>
      </c>
      <c r="F437" s="124">
        <v>35312</v>
      </c>
      <c r="G437" s="34">
        <v>15</v>
      </c>
      <c r="H437" s="34">
        <v>71134887.180000007</v>
      </c>
      <c r="I437" s="33">
        <v>8676681.7544</v>
      </c>
      <c r="J437" s="28">
        <v>71826936.239440009</v>
      </c>
      <c r="K437" s="34">
        <v>70155930.319999993</v>
      </c>
      <c r="L437" s="33">
        <v>8491831.1261999998</v>
      </c>
      <c r="M437" s="28">
        <v>70913714.072869986</v>
      </c>
      <c r="N437" s="34">
        <v>63173352.539999999</v>
      </c>
      <c r="O437" s="33">
        <v>7194935.7396</v>
      </c>
      <c r="P437" s="28">
        <v>64375179.320459992</v>
      </c>
      <c r="Q437" s="34">
        <v>65693590.5</v>
      </c>
      <c r="R437" s="33">
        <v>7514746.3360000001</v>
      </c>
      <c r="S437" s="28">
        <f t="shared" si="76"/>
        <v>66905670.78859999</v>
      </c>
      <c r="T437" s="34">
        <v>61259663.5</v>
      </c>
      <c r="U437" s="33">
        <v>7024865.610595</v>
      </c>
      <c r="V437" s="32">
        <f t="shared" si="77"/>
        <v>62370017.572815739</v>
      </c>
      <c r="W437" s="34">
        <v>66882834.810000002</v>
      </c>
      <c r="X437" s="33">
        <v>7488176.695967</v>
      </c>
      <c r="Y437" s="32">
        <f t="shared" si="73"/>
        <v>68303856.83113794</v>
      </c>
      <c r="Z437" s="34">
        <v>80209836.280000001</v>
      </c>
      <c r="AA437" s="33">
        <v>9227689.2420959994</v>
      </c>
      <c r="AB437" s="32">
        <f t="shared" si="78"/>
        <v>81629469.093589589</v>
      </c>
      <c r="AC437" s="34"/>
      <c r="AD437" s="33"/>
      <c r="AE437" s="32"/>
      <c r="AF437" s="34"/>
      <c r="AG437" s="33"/>
      <c r="AH437" s="32"/>
      <c r="AI437" s="147">
        <f t="shared" si="79"/>
        <v>68716838.719999999</v>
      </c>
      <c r="AJ437" s="30">
        <f t="shared" si="80"/>
        <v>1945.99</v>
      </c>
      <c r="AK437" s="29">
        <f>+$AL$601</f>
        <v>2628.54</v>
      </c>
      <c r="AL437" s="28">
        <f t="shared" si="74"/>
        <v>24102205.599999998</v>
      </c>
      <c r="AM437" s="27">
        <f t="shared" si="75"/>
        <v>1.0353555864000207E-2</v>
      </c>
      <c r="AN437" s="79">
        <f t="shared" si="81"/>
        <v>1.03535558640002E-2</v>
      </c>
    </row>
    <row r="438" spans="1:40" ht="15.75" customHeight="1" x14ac:dyDescent="0.25">
      <c r="A438" s="126">
        <v>1</v>
      </c>
      <c r="B438" s="77">
        <v>488</v>
      </c>
      <c r="C438" s="77">
        <v>8</v>
      </c>
      <c r="D438" s="78" t="s">
        <v>597</v>
      </c>
      <c r="E438" s="78" t="s">
        <v>522</v>
      </c>
      <c r="F438" s="124">
        <v>3577</v>
      </c>
      <c r="G438" s="34">
        <v>10</v>
      </c>
      <c r="H438" s="34">
        <v>6627770.5499999998</v>
      </c>
      <c r="I438" s="33">
        <v>0</v>
      </c>
      <c r="J438" s="28">
        <v>7290547.6050000004</v>
      </c>
      <c r="K438" s="34">
        <v>7292345.0499999998</v>
      </c>
      <c r="L438" s="33">
        <v>0</v>
      </c>
      <c r="M438" s="28">
        <v>8021579.5550000006</v>
      </c>
      <c r="N438" s="34">
        <v>6526770.5099999998</v>
      </c>
      <c r="O438" s="33">
        <v>0</v>
      </c>
      <c r="P438" s="28">
        <v>7179447.5610000007</v>
      </c>
      <c r="Q438" s="34">
        <v>7314084.8700000001</v>
      </c>
      <c r="R438" s="33">
        <v>0</v>
      </c>
      <c r="S438" s="28">
        <f t="shared" si="76"/>
        <v>8045493.3570000008</v>
      </c>
      <c r="T438" s="34">
        <v>6484887.6900000004</v>
      </c>
      <c r="U438" s="33">
        <v>0</v>
      </c>
      <c r="V438" s="32">
        <f t="shared" si="77"/>
        <v>7133376.4590000007</v>
      </c>
      <c r="W438" s="34">
        <v>8270924.5199999996</v>
      </c>
      <c r="X438" s="33">
        <v>0</v>
      </c>
      <c r="Y438" s="32">
        <f t="shared" si="73"/>
        <v>9098016.972000001</v>
      </c>
      <c r="Z438" s="34">
        <v>8313313.9699999997</v>
      </c>
      <c r="AA438" s="33">
        <v>0</v>
      </c>
      <c r="AB438" s="32">
        <f t="shared" si="78"/>
        <v>9144645.3670000006</v>
      </c>
      <c r="AC438" s="34"/>
      <c r="AD438" s="33"/>
      <c r="AE438" s="32"/>
      <c r="AF438" s="34"/>
      <c r="AG438" s="33"/>
      <c r="AH438" s="32"/>
      <c r="AI438" s="147">
        <f t="shared" si="79"/>
        <v>8120195.9400000004</v>
      </c>
      <c r="AJ438" s="30">
        <f t="shared" si="80"/>
        <v>2270.11</v>
      </c>
      <c r="AK438" s="29">
        <f>+$AL$600</f>
        <v>2144.19</v>
      </c>
      <c r="AL438" s="28">
        <f t="shared" si="74"/>
        <v>0</v>
      </c>
      <c r="AM438" s="27">
        <f t="shared" si="75"/>
        <v>0</v>
      </c>
      <c r="AN438" s="79">
        <f t="shared" si="81"/>
        <v>0</v>
      </c>
    </row>
    <row r="439" spans="1:40" ht="15.75" customHeight="1" x14ac:dyDescent="0.25">
      <c r="A439" s="127">
        <v>1</v>
      </c>
      <c r="B439" s="80">
        <v>489</v>
      </c>
      <c r="C439" s="80">
        <v>13</v>
      </c>
      <c r="D439" s="81" t="s">
        <v>597</v>
      </c>
      <c r="E439" s="81" t="s">
        <v>523</v>
      </c>
      <c r="F439" s="124">
        <v>3000</v>
      </c>
      <c r="G439" s="34">
        <v>10</v>
      </c>
      <c r="H439" s="34">
        <v>3806998.27</v>
      </c>
      <c r="I439" s="33">
        <v>0</v>
      </c>
      <c r="J439" s="28">
        <v>4187698.0970000005</v>
      </c>
      <c r="K439" s="34">
        <v>4838458.3099999996</v>
      </c>
      <c r="L439" s="33">
        <v>0</v>
      </c>
      <c r="M439" s="28">
        <v>5322304.1409999998</v>
      </c>
      <c r="N439" s="34">
        <v>4525166.1399999997</v>
      </c>
      <c r="O439" s="33">
        <v>0</v>
      </c>
      <c r="P439" s="28">
        <v>4977682.7539999997</v>
      </c>
      <c r="Q439" s="34">
        <v>4870413.93</v>
      </c>
      <c r="R439" s="33">
        <v>0</v>
      </c>
      <c r="S439" s="28">
        <f t="shared" si="76"/>
        <v>5357455.3229999999</v>
      </c>
      <c r="T439" s="34">
        <v>4411114.97</v>
      </c>
      <c r="U439" s="33">
        <v>0</v>
      </c>
      <c r="V439" s="32">
        <f t="shared" si="77"/>
        <v>4852226.4670000002</v>
      </c>
      <c r="W439" s="34">
        <v>5710165.5099999998</v>
      </c>
      <c r="X439" s="33">
        <v>0</v>
      </c>
      <c r="Y439" s="32">
        <f t="shared" si="73"/>
        <v>6281182.0610000007</v>
      </c>
      <c r="Z439" s="34">
        <v>7148034.0099999998</v>
      </c>
      <c r="AA439" s="33">
        <v>0</v>
      </c>
      <c r="AB439" s="32">
        <f t="shared" si="78"/>
        <v>7862837.4110000003</v>
      </c>
      <c r="AC439" s="34"/>
      <c r="AD439" s="33"/>
      <c r="AE439" s="32"/>
      <c r="AF439" s="34"/>
      <c r="AG439" s="33"/>
      <c r="AH439" s="32"/>
      <c r="AI439" s="147">
        <f t="shared" si="79"/>
        <v>5866276.7999999998</v>
      </c>
      <c r="AJ439" s="30">
        <f t="shared" si="80"/>
        <v>1955.43</v>
      </c>
      <c r="AK439" s="29">
        <f>+$AL$600</f>
        <v>2144.19</v>
      </c>
      <c r="AL439" s="28">
        <f t="shared" si="74"/>
        <v>566280</v>
      </c>
      <c r="AM439" s="27">
        <f t="shared" si="75"/>
        <v>2.4325622774813759E-4</v>
      </c>
      <c r="AN439" s="79">
        <f t="shared" si="81"/>
        <v>2.4325622774813799E-4</v>
      </c>
    </row>
    <row r="440" spans="1:40" ht="15.75" customHeight="1" x14ac:dyDescent="0.25">
      <c r="A440" s="126">
        <v>1</v>
      </c>
      <c r="B440" s="77">
        <v>490</v>
      </c>
      <c r="C440" s="77">
        <v>6</v>
      </c>
      <c r="D440" s="81" t="s">
        <v>597</v>
      </c>
      <c r="E440" s="78" t="s">
        <v>524</v>
      </c>
      <c r="F440" s="124">
        <v>4587</v>
      </c>
      <c r="G440" s="34">
        <v>10</v>
      </c>
      <c r="H440" s="34">
        <v>4037141.42</v>
      </c>
      <c r="I440" s="33">
        <v>0</v>
      </c>
      <c r="J440" s="28">
        <v>4440855.5619999999</v>
      </c>
      <c r="K440" s="34">
        <v>4328403.57</v>
      </c>
      <c r="L440" s="33">
        <v>0</v>
      </c>
      <c r="M440" s="28">
        <v>4761243.9270000011</v>
      </c>
      <c r="N440" s="34">
        <v>3004065.93</v>
      </c>
      <c r="O440" s="33">
        <v>0</v>
      </c>
      <c r="P440" s="28">
        <v>3304472.5230000005</v>
      </c>
      <c r="Q440" s="34">
        <v>3673505.32</v>
      </c>
      <c r="R440" s="33">
        <v>0</v>
      </c>
      <c r="S440" s="28">
        <f t="shared" si="76"/>
        <v>4040855.852</v>
      </c>
      <c r="T440" s="34">
        <v>3652874.06</v>
      </c>
      <c r="U440" s="33">
        <v>0</v>
      </c>
      <c r="V440" s="32">
        <f t="shared" si="77"/>
        <v>4018161.4660000005</v>
      </c>
      <c r="W440" s="34">
        <v>4504817.72</v>
      </c>
      <c r="X440" s="33">
        <v>0</v>
      </c>
      <c r="Y440" s="32">
        <f t="shared" si="73"/>
        <v>4955299.4920000006</v>
      </c>
      <c r="Z440" s="34">
        <v>5456962.1500000004</v>
      </c>
      <c r="AA440" s="33">
        <v>0</v>
      </c>
      <c r="AB440" s="32">
        <f t="shared" si="78"/>
        <v>6002658.3650000012</v>
      </c>
      <c r="AC440" s="34"/>
      <c r="AD440" s="33"/>
      <c r="AE440" s="32"/>
      <c r="AF440" s="34"/>
      <c r="AG440" s="33"/>
      <c r="AH440" s="32"/>
      <c r="AI440" s="147">
        <f t="shared" si="79"/>
        <v>4464289.54</v>
      </c>
      <c r="AJ440" s="30">
        <f t="shared" si="80"/>
        <v>973.25</v>
      </c>
      <c r="AK440" s="29">
        <f>+$AL$600</f>
        <v>2144.19</v>
      </c>
      <c r="AL440" s="28">
        <f t="shared" si="74"/>
        <v>5371101.7800000003</v>
      </c>
      <c r="AM440" s="27">
        <f t="shared" si="75"/>
        <v>2.3072578191956406E-3</v>
      </c>
      <c r="AN440" s="79">
        <f t="shared" si="81"/>
        <v>2.3072578191956402E-3</v>
      </c>
    </row>
    <row r="441" spans="1:40" ht="15.75" customHeight="1" x14ac:dyDescent="0.25">
      <c r="A441" s="126">
        <v>1</v>
      </c>
      <c r="B441" s="77">
        <v>491</v>
      </c>
      <c r="C441" s="77">
        <v>10</v>
      </c>
      <c r="D441" s="81" t="s">
        <v>598</v>
      </c>
      <c r="E441" s="78" t="s">
        <v>113</v>
      </c>
      <c r="F441" s="124">
        <v>21291</v>
      </c>
      <c r="G441" s="34">
        <v>12</v>
      </c>
      <c r="H441" s="34">
        <v>43996466.640000001</v>
      </c>
      <c r="I441" s="33">
        <v>3996023.9445000002</v>
      </c>
      <c r="J441" s="28">
        <v>44800495.818960004</v>
      </c>
      <c r="K441" s="34">
        <v>42110946.460000001</v>
      </c>
      <c r="L441" s="33">
        <v>3835322.1061999998</v>
      </c>
      <c r="M441" s="28">
        <v>42868699.276256002</v>
      </c>
      <c r="N441" s="34">
        <v>35954157.509999998</v>
      </c>
      <c r="O441" s="33">
        <v>3234294.1464999998</v>
      </c>
      <c r="P441" s="28">
        <v>36646246.967119999</v>
      </c>
      <c r="Q441" s="34">
        <v>37285791.600000001</v>
      </c>
      <c r="R441" s="33">
        <v>3373264.0720000002</v>
      </c>
      <c r="S441" s="28">
        <f t="shared" si="76"/>
        <v>37982030.831360012</v>
      </c>
      <c r="T441" s="34">
        <v>34071882.399999999</v>
      </c>
      <c r="U441" s="33">
        <v>3086702.5772830001</v>
      </c>
      <c r="V441" s="32">
        <f t="shared" si="77"/>
        <v>34703401.401443042</v>
      </c>
      <c r="W441" s="34">
        <v>39586409.079999998</v>
      </c>
      <c r="X441" s="33">
        <v>3598767.6199869998</v>
      </c>
      <c r="Y441" s="32">
        <f t="shared" si="73"/>
        <v>40306158.435214564</v>
      </c>
      <c r="Z441" s="34">
        <v>44665222.479999997</v>
      </c>
      <c r="AA441" s="33">
        <v>4060478.2362990002</v>
      </c>
      <c r="AB441" s="32">
        <f t="shared" si="78"/>
        <v>45477313.552945122</v>
      </c>
      <c r="AC441" s="34"/>
      <c r="AD441" s="33"/>
      <c r="AE441" s="32"/>
      <c r="AF441" s="34"/>
      <c r="AG441" s="33"/>
      <c r="AH441" s="32"/>
      <c r="AI441" s="147">
        <f t="shared" si="79"/>
        <v>39023030.240000002</v>
      </c>
      <c r="AJ441" s="30">
        <f t="shared" si="80"/>
        <v>1832.84</v>
      </c>
      <c r="AK441" s="29">
        <f>+$AL$601</f>
        <v>2628.54</v>
      </c>
      <c r="AL441" s="28">
        <f t="shared" si="74"/>
        <v>16941248.699999999</v>
      </c>
      <c r="AM441" s="27">
        <f t="shared" si="75"/>
        <v>7.277432104444868E-3</v>
      </c>
      <c r="AN441" s="79">
        <f t="shared" si="81"/>
        <v>7.2774321044448698E-3</v>
      </c>
    </row>
    <row r="442" spans="1:40" ht="15.75" customHeight="1" x14ac:dyDescent="0.25">
      <c r="A442" s="126">
        <v>1</v>
      </c>
      <c r="B442" s="77">
        <v>492</v>
      </c>
      <c r="C442" s="77">
        <v>17</v>
      </c>
      <c r="D442" s="81" t="s">
        <v>598</v>
      </c>
      <c r="E442" s="78" t="s">
        <v>114</v>
      </c>
      <c r="F442" s="124">
        <v>1934</v>
      </c>
      <c r="G442" s="34">
        <v>12</v>
      </c>
      <c r="H442" s="34">
        <v>3368977.55</v>
      </c>
      <c r="I442" s="33">
        <v>97144.445399999997</v>
      </c>
      <c r="J442" s="28">
        <v>3664453.0771520003</v>
      </c>
      <c r="K442" s="34">
        <v>3716445.79</v>
      </c>
      <c r="L442" s="33">
        <v>107163.66280000001</v>
      </c>
      <c r="M442" s="28">
        <v>4042395.9824640006</v>
      </c>
      <c r="N442" s="34">
        <v>3324517.65</v>
      </c>
      <c r="O442" s="33">
        <v>95862.4179</v>
      </c>
      <c r="P442" s="28">
        <v>3616093.859952</v>
      </c>
      <c r="Q442" s="34">
        <v>3359533.07</v>
      </c>
      <c r="R442" s="33">
        <v>98157.324200000003</v>
      </c>
      <c r="S442" s="28">
        <f t="shared" si="76"/>
        <v>3652740.8352959999</v>
      </c>
      <c r="T442" s="34">
        <v>3415966.23</v>
      </c>
      <c r="U442" s="33">
        <v>99992.489530999999</v>
      </c>
      <c r="V442" s="32">
        <f t="shared" si="77"/>
        <v>3713890.5893252804</v>
      </c>
      <c r="W442" s="34">
        <v>4018843.34</v>
      </c>
      <c r="X442" s="33">
        <v>117053.685803</v>
      </c>
      <c r="Y442" s="32">
        <f t="shared" si="73"/>
        <v>4370004.41270064</v>
      </c>
      <c r="Z442" s="34">
        <v>5748375.0899999999</v>
      </c>
      <c r="AA442" s="33">
        <v>167428.303048</v>
      </c>
      <c r="AB442" s="32">
        <f t="shared" si="78"/>
        <v>6250660.4013862405</v>
      </c>
      <c r="AC442" s="34"/>
      <c r="AD442" s="33"/>
      <c r="AE442" s="32"/>
      <c r="AF442" s="34"/>
      <c r="AG442" s="33"/>
      <c r="AH442" s="32"/>
      <c r="AI442" s="147">
        <f t="shared" si="79"/>
        <v>4320678.0199999996</v>
      </c>
      <c r="AJ442" s="30">
        <f t="shared" si="80"/>
        <v>2234.06</v>
      </c>
      <c r="AK442" s="29">
        <f>+$AL$601</f>
        <v>2628.54</v>
      </c>
      <c r="AL442" s="28">
        <f t="shared" si="74"/>
        <v>762924.32000000007</v>
      </c>
      <c r="AM442" s="27">
        <f t="shared" si="75"/>
        <v>3.2772849498571914E-4</v>
      </c>
      <c r="AN442" s="79">
        <f t="shared" si="81"/>
        <v>3.2772849498571897E-4</v>
      </c>
    </row>
    <row r="443" spans="1:40" ht="15.75" customHeight="1" x14ac:dyDescent="0.25">
      <c r="A443" s="126">
        <v>1</v>
      </c>
      <c r="B443" s="77">
        <v>493</v>
      </c>
      <c r="C443" s="77">
        <v>5</v>
      </c>
      <c r="D443" s="81" t="s">
        <v>597</v>
      </c>
      <c r="E443" s="78" t="s">
        <v>525</v>
      </c>
      <c r="F443" s="124">
        <v>1518</v>
      </c>
      <c r="G443" s="34">
        <v>10</v>
      </c>
      <c r="H443" s="34">
        <v>1088242.51</v>
      </c>
      <c r="I443" s="33">
        <v>97942.427100000001</v>
      </c>
      <c r="J443" s="28">
        <v>1089330.0911900001</v>
      </c>
      <c r="K443" s="34">
        <v>1086272.8899999999</v>
      </c>
      <c r="L443" s="33">
        <v>97765.139899999995</v>
      </c>
      <c r="M443" s="28">
        <v>1087358.52511</v>
      </c>
      <c r="N443" s="34">
        <v>815355.9</v>
      </c>
      <c r="O443" s="33">
        <v>73382.420899999997</v>
      </c>
      <c r="P443" s="28">
        <v>816170.82701000001</v>
      </c>
      <c r="Q443" s="34">
        <v>929222.29</v>
      </c>
      <c r="R443" s="33">
        <v>84501.815400000007</v>
      </c>
      <c r="S443" s="28">
        <f t="shared" si="76"/>
        <v>929192.5220600001</v>
      </c>
      <c r="T443" s="34">
        <v>953973.83</v>
      </c>
      <c r="U443" s="33">
        <v>86732.538771000007</v>
      </c>
      <c r="V443" s="32">
        <f t="shared" si="77"/>
        <v>953965.42035190004</v>
      </c>
      <c r="W443" s="34">
        <v>1243019.58</v>
      </c>
      <c r="X443" s="33">
        <v>113002.211283</v>
      </c>
      <c r="Y443" s="32">
        <f t="shared" si="73"/>
        <v>1243019.1055887002</v>
      </c>
      <c r="Z443" s="34">
        <v>1630253.41</v>
      </c>
      <c r="AA443" s="33">
        <v>148205.31750899999</v>
      </c>
      <c r="AB443" s="32">
        <f t="shared" si="78"/>
        <v>1630252.9017401</v>
      </c>
      <c r="AC443" s="34"/>
      <c r="AD443" s="33"/>
      <c r="AE443" s="32"/>
      <c r="AF443" s="34"/>
      <c r="AG443" s="33"/>
      <c r="AH443" s="32"/>
      <c r="AI443" s="147">
        <f t="shared" si="79"/>
        <v>1114520.1599999999</v>
      </c>
      <c r="AJ443" s="30">
        <f t="shared" si="80"/>
        <v>734.2</v>
      </c>
      <c r="AK443" s="29">
        <f t="shared" ref="AK443:AK448" si="84">+$AL$600</f>
        <v>2144.19</v>
      </c>
      <c r="AL443" s="28">
        <f t="shared" si="74"/>
        <v>2140364.8199999998</v>
      </c>
      <c r="AM443" s="27">
        <f t="shared" si="75"/>
        <v>9.1943397633330066E-4</v>
      </c>
      <c r="AN443" s="79">
        <f t="shared" si="81"/>
        <v>9.1943397633330098E-4</v>
      </c>
    </row>
    <row r="444" spans="1:40" ht="15.75" customHeight="1" x14ac:dyDescent="0.25">
      <c r="A444" s="126">
        <v>1</v>
      </c>
      <c r="B444" s="77">
        <v>494</v>
      </c>
      <c r="C444" s="77">
        <v>14</v>
      </c>
      <c r="D444" s="81" t="s">
        <v>597</v>
      </c>
      <c r="E444" s="78" t="s">
        <v>526</v>
      </c>
      <c r="F444" s="124">
        <v>1906</v>
      </c>
      <c r="G444" s="34">
        <v>10</v>
      </c>
      <c r="H444" s="34">
        <v>1369243.6</v>
      </c>
      <c r="I444" s="33">
        <v>0</v>
      </c>
      <c r="J444" s="28">
        <v>1506167.9600000002</v>
      </c>
      <c r="K444" s="34">
        <v>1143937.29</v>
      </c>
      <c r="L444" s="33">
        <v>0</v>
      </c>
      <c r="M444" s="28">
        <v>1258331.0190000001</v>
      </c>
      <c r="N444" s="34">
        <v>677894.27</v>
      </c>
      <c r="O444" s="33">
        <v>0</v>
      </c>
      <c r="P444" s="28">
        <v>745683.69700000004</v>
      </c>
      <c r="Q444" s="34">
        <v>969566.47</v>
      </c>
      <c r="R444" s="33">
        <v>0</v>
      </c>
      <c r="S444" s="28">
        <f t="shared" si="76"/>
        <v>1066523.1170000001</v>
      </c>
      <c r="T444" s="34">
        <v>1202368.6399999999</v>
      </c>
      <c r="U444" s="33">
        <v>0</v>
      </c>
      <c r="V444" s="32">
        <f t="shared" si="77"/>
        <v>1322605.504</v>
      </c>
      <c r="W444" s="34">
        <v>1629201.53</v>
      </c>
      <c r="X444" s="33">
        <v>0</v>
      </c>
      <c r="Y444" s="32">
        <f t="shared" si="73"/>
        <v>1792121.6830000002</v>
      </c>
      <c r="Z444" s="34">
        <v>2164340.09</v>
      </c>
      <c r="AA444" s="33">
        <v>0</v>
      </c>
      <c r="AB444" s="32">
        <f t="shared" si="78"/>
        <v>2380774.0989999999</v>
      </c>
      <c r="AC444" s="34"/>
      <c r="AD444" s="33"/>
      <c r="AE444" s="32"/>
      <c r="AF444" s="34"/>
      <c r="AG444" s="33"/>
      <c r="AH444" s="32"/>
      <c r="AI444" s="147">
        <f t="shared" si="79"/>
        <v>1461541.62</v>
      </c>
      <c r="AJ444" s="30">
        <f t="shared" si="80"/>
        <v>766.81</v>
      </c>
      <c r="AK444" s="29">
        <f t="shared" si="84"/>
        <v>2144.19</v>
      </c>
      <c r="AL444" s="28">
        <f t="shared" si="74"/>
        <v>2625286.2800000003</v>
      </c>
      <c r="AM444" s="27">
        <f t="shared" si="75"/>
        <v>1.1277411125798916E-3</v>
      </c>
      <c r="AN444" s="79">
        <f t="shared" si="81"/>
        <v>1.1277411125798901E-3</v>
      </c>
    </row>
    <row r="445" spans="1:40" ht="15.75" customHeight="1" x14ac:dyDescent="0.25">
      <c r="A445" s="126">
        <v>1</v>
      </c>
      <c r="B445" s="77">
        <v>495</v>
      </c>
      <c r="C445" s="77">
        <v>8</v>
      </c>
      <c r="D445" s="81" t="s">
        <v>597</v>
      </c>
      <c r="E445" s="78" t="s">
        <v>527</v>
      </c>
      <c r="F445" s="124">
        <v>14445</v>
      </c>
      <c r="G445" s="34">
        <v>10</v>
      </c>
      <c r="H445" s="34">
        <v>42565588.359999999</v>
      </c>
      <c r="I445" s="33">
        <v>0</v>
      </c>
      <c r="J445" s="28">
        <v>46822147.196000002</v>
      </c>
      <c r="K445" s="34">
        <v>44542315.579999998</v>
      </c>
      <c r="L445" s="33">
        <v>0</v>
      </c>
      <c r="M445" s="28">
        <v>48996547.138000004</v>
      </c>
      <c r="N445" s="34">
        <v>40491011.469999999</v>
      </c>
      <c r="O445" s="33">
        <v>0</v>
      </c>
      <c r="P445" s="28">
        <v>44540112.616999999</v>
      </c>
      <c r="Q445" s="34">
        <v>43780039.369999997</v>
      </c>
      <c r="R445" s="33">
        <v>0</v>
      </c>
      <c r="S445" s="28">
        <f t="shared" si="76"/>
        <v>48158043.307000004</v>
      </c>
      <c r="T445" s="34">
        <v>41246043.520000003</v>
      </c>
      <c r="U445" s="33">
        <v>0</v>
      </c>
      <c r="V445" s="32">
        <f t="shared" si="77"/>
        <v>45370647.872000009</v>
      </c>
      <c r="W445" s="34">
        <v>48144501.299999997</v>
      </c>
      <c r="X445" s="33">
        <v>0</v>
      </c>
      <c r="Y445" s="32">
        <f t="shared" si="73"/>
        <v>52958951.43</v>
      </c>
      <c r="Z445" s="34">
        <v>52061739.479999997</v>
      </c>
      <c r="AA445" s="33">
        <v>0</v>
      </c>
      <c r="AB445" s="32">
        <f t="shared" si="78"/>
        <v>57267913.428000003</v>
      </c>
      <c r="AC445" s="34"/>
      <c r="AD445" s="33"/>
      <c r="AE445" s="32"/>
      <c r="AF445" s="34"/>
      <c r="AG445" s="33"/>
      <c r="AH445" s="32"/>
      <c r="AI445" s="147">
        <f t="shared" si="79"/>
        <v>49659133.729999997</v>
      </c>
      <c r="AJ445" s="30">
        <f t="shared" si="80"/>
        <v>3437.81</v>
      </c>
      <c r="AK445" s="29">
        <f t="shared" si="84"/>
        <v>2144.19</v>
      </c>
      <c r="AL445" s="28">
        <f t="shared" si="74"/>
        <v>0</v>
      </c>
      <c r="AM445" s="27">
        <f t="shared" si="75"/>
        <v>0</v>
      </c>
      <c r="AN445" s="79">
        <f t="shared" si="81"/>
        <v>0</v>
      </c>
    </row>
    <row r="446" spans="1:40" ht="15.75" customHeight="1" x14ac:dyDescent="0.25">
      <c r="A446" s="126">
        <v>1</v>
      </c>
      <c r="B446" s="77">
        <v>497</v>
      </c>
      <c r="C446" s="77">
        <v>18</v>
      </c>
      <c r="D446" s="81" t="s">
        <v>597</v>
      </c>
      <c r="E446" s="78" t="s">
        <v>528</v>
      </c>
      <c r="F446" s="124">
        <v>2274</v>
      </c>
      <c r="G446" s="34">
        <v>10</v>
      </c>
      <c r="H446" s="34">
        <v>4682854.08</v>
      </c>
      <c r="I446" s="33">
        <v>220762.90349999999</v>
      </c>
      <c r="J446" s="28">
        <v>4908300.2941500004</v>
      </c>
      <c r="K446" s="34">
        <v>5167037.9800000004</v>
      </c>
      <c r="L446" s="33">
        <v>243588.66620000001</v>
      </c>
      <c r="M446" s="28">
        <v>5415794.2451800015</v>
      </c>
      <c r="N446" s="34">
        <v>4778556.22</v>
      </c>
      <c r="O446" s="33">
        <v>225275.16279999999</v>
      </c>
      <c r="P446" s="28">
        <v>5008609.16292</v>
      </c>
      <c r="Q446" s="34">
        <v>5909790.71</v>
      </c>
      <c r="R446" s="33">
        <v>280655.0919</v>
      </c>
      <c r="S446" s="28">
        <f t="shared" si="76"/>
        <v>6192049.1799100004</v>
      </c>
      <c r="T446" s="34">
        <v>5895317.8099999996</v>
      </c>
      <c r="U446" s="33">
        <v>280223.05946399999</v>
      </c>
      <c r="V446" s="32">
        <f t="shared" si="77"/>
        <v>6176604.2255895995</v>
      </c>
      <c r="W446" s="34">
        <v>23284693.48</v>
      </c>
      <c r="X446" s="33">
        <v>1108800.7259160001</v>
      </c>
      <c r="Y446" s="32">
        <f t="shared" si="73"/>
        <v>24393482.029492401</v>
      </c>
      <c r="Z446" s="34">
        <v>7046827.7400000002</v>
      </c>
      <c r="AA446" s="33">
        <v>335565.21476100001</v>
      </c>
      <c r="AB446" s="32">
        <f t="shared" si="78"/>
        <v>7382388.777762901</v>
      </c>
      <c r="AC446" s="34"/>
      <c r="AD446" s="33"/>
      <c r="AE446" s="32"/>
      <c r="AF446" s="34"/>
      <c r="AG446" s="33"/>
      <c r="AH446" s="32"/>
      <c r="AI446" s="147">
        <f t="shared" si="79"/>
        <v>9830626.6799999997</v>
      </c>
      <c r="AJ446" s="30">
        <f t="shared" si="80"/>
        <v>4323.05</v>
      </c>
      <c r="AK446" s="29">
        <f t="shared" si="84"/>
        <v>2144.19</v>
      </c>
      <c r="AL446" s="28">
        <f t="shared" si="74"/>
        <v>0</v>
      </c>
      <c r="AM446" s="27">
        <f t="shared" si="75"/>
        <v>0</v>
      </c>
      <c r="AN446" s="79">
        <f t="shared" si="81"/>
        <v>0</v>
      </c>
    </row>
    <row r="447" spans="1:40" ht="15.75" customHeight="1" x14ac:dyDescent="0.25">
      <c r="A447" s="126">
        <v>1</v>
      </c>
      <c r="B447" s="77">
        <v>498</v>
      </c>
      <c r="C447" s="77">
        <v>18</v>
      </c>
      <c r="D447" s="81" t="s">
        <v>597</v>
      </c>
      <c r="E447" s="78" t="s">
        <v>529</v>
      </c>
      <c r="F447" s="124">
        <v>1158</v>
      </c>
      <c r="G447" s="34">
        <v>10</v>
      </c>
      <c r="H447" s="34">
        <v>2214273.66</v>
      </c>
      <c r="I447" s="33">
        <v>63848.142399999997</v>
      </c>
      <c r="J447" s="28">
        <v>2365468.0693600005</v>
      </c>
      <c r="K447" s="34">
        <v>2712107.08</v>
      </c>
      <c r="L447" s="33">
        <v>78203.015499999994</v>
      </c>
      <c r="M447" s="28">
        <v>2897294.47095</v>
      </c>
      <c r="N447" s="34">
        <v>2041435.41</v>
      </c>
      <c r="O447" s="33">
        <v>58865.394800000002</v>
      </c>
      <c r="P447" s="28">
        <v>2180827.0167200002</v>
      </c>
      <c r="Q447" s="34">
        <v>2403906.37</v>
      </c>
      <c r="R447" s="33">
        <v>69960.970199999996</v>
      </c>
      <c r="S447" s="28">
        <f t="shared" si="76"/>
        <v>2567339.9397800006</v>
      </c>
      <c r="T447" s="34">
        <v>2396723.75</v>
      </c>
      <c r="U447" s="33">
        <v>69995.32346</v>
      </c>
      <c r="V447" s="32">
        <f t="shared" si="77"/>
        <v>2559401.2691939999</v>
      </c>
      <c r="W447" s="34">
        <v>2478095.39</v>
      </c>
      <c r="X447" s="33">
        <v>72177.697969000001</v>
      </c>
      <c r="Y447" s="32">
        <f t="shared" si="73"/>
        <v>2646509.4612341006</v>
      </c>
      <c r="Z447" s="34">
        <v>3379786.94</v>
      </c>
      <c r="AA447" s="33">
        <v>98440.555781000003</v>
      </c>
      <c r="AB447" s="32">
        <f t="shared" si="78"/>
        <v>3609481.0226409002</v>
      </c>
      <c r="AC447" s="34"/>
      <c r="AD447" s="33"/>
      <c r="AE447" s="32"/>
      <c r="AF447" s="34"/>
      <c r="AG447" s="33"/>
      <c r="AH447" s="32"/>
      <c r="AI447" s="147">
        <f t="shared" si="79"/>
        <v>2712711.74</v>
      </c>
      <c r="AJ447" s="30">
        <f t="shared" si="80"/>
        <v>2342.58</v>
      </c>
      <c r="AK447" s="29">
        <f t="shared" si="84"/>
        <v>2144.19</v>
      </c>
      <c r="AL447" s="28">
        <f t="shared" si="74"/>
        <v>0</v>
      </c>
      <c r="AM447" s="27">
        <f t="shared" si="75"/>
        <v>0</v>
      </c>
      <c r="AN447" s="79">
        <f t="shared" si="81"/>
        <v>0</v>
      </c>
    </row>
    <row r="448" spans="1:40" ht="15.75" customHeight="1" x14ac:dyDescent="0.25">
      <c r="A448" s="126">
        <v>1</v>
      </c>
      <c r="B448" s="77">
        <v>499</v>
      </c>
      <c r="C448" s="77">
        <v>10</v>
      </c>
      <c r="D448" s="81" t="s">
        <v>597</v>
      </c>
      <c r="E448" s="78" t="s">
        <v>531</v>
      </c>
      <c r="F448" s="124">
        <v>2382</v>
      </c>
      <c r="G448" s="34">
        <v>10</v>
      </c>
      <c r="H448" s="34">
        <v>517073.37</v>
      </c>
      <c r="I448" s="33">
        <v>0</v>
      </c>
      <c r="J448" s="28">
        <v>568780.70700000005</v>
      </c>
      <c r="K448" s="34">
        <v>541734.30000000005</v>
      </c>
      <c r="L448" s="33">
        <v>0</v>
      </c>
      <c r="M448" s="28">
        <v>595907.7300000001</v>
      </c>
      <c r="N448" s="34">
        <v>533471.78</v>
      </c>
      <c r="O448" s="33">
        <v>0</v>
      </c>
      <c r="P448" s="28">
        <v>586818.9580000001</v>
      </c>
      <c r="Q448" s="34">
        <v>639690.25</v>
      </c>
      <c r="R448" s="33">
        <v>0</v>
      </c>
      <c r="S448" s="28">
        <f t="shared" si="76"/>
        <v>703659.27500000002</v>
      </c>
      <c r="T448" s="34">
        <v>483834.44</v>
      </c>
      <c r="U448" s="33">
        <v>0</v>
      </c>
      <c r="V448" s="32">
        <f t="shared" si="77"/>
        <v>532217.88400000008</v>
      </c>
      <c r="W448" s="34">
        <v>636934.62</v>
      </c>
      <c r="X448" s="33">
        <v>0</v>
      </c>
      <c r="Y448" s="32">
        <f t="shared" si="73"/>
        <v>700628.08200000005</v>
      </c>
      <c r="Z448" s="34">
        <v>891316.18</v>
      </c>
      <c r="AA448" s="33">
        <v>0</v>
      </c>
      <c r="AB448" s="32">
        <f t="shared" si="78"/>
        <v>980447.79800000018</v>
      </c>
      <c r="AC448" s="34"/>
      <c r="AD448" s="33"/>
      <c r="AE448" s="32"/>
      <c r="AF448" s="34"/>
      <c r="AG448" s="33"/>
      <c r="AH448" s="32"/>
      <c r="AI448" s="147">
        <f t="shared" si="79"/>
        <v>700754.4</v>
      </c>
      <c r="AJ448" s="30">
        <f t="shared" si="80"/>
        <v>294.19</v>
      </c>
      <c r="AK448" s="29">
        <f t="shared" si="84"/>
        <v>2144.19</v>
      </c>
      <c r="AL448" s="28">
        <f t="shared" si="74"/>
        <v>4406700</v>
      </c>
      <c r="AM448" s="27">
        <f t="shared" si="75"/>
        <v>1.8929808907567245E-3</v>
      </c>
      <c r="AN448" s="79">
        <f t="shared" si="81"/>
        <v>1.89298089075672E-3</v>
      </c>
    </row>
    <row r="449" spans="1:40" ht="15.75" customHeight="1" x14ac:dyDescent="0.25">
      <c r="A449" s="126">
        <v>1</v>
      </c>
      <c r="B449" s="77">
        <v>500</v>
      </c>
      <c r="C449" s="77">
        <v>15</v>
      </c>
      <c r="D449" s="81" t="s">
        <v>598</v>
      </c>
      <c r="E449" s="78" t="s">
        <v>115</v>
      </c>
      <c r="F449" s="124">
        <v>8875</v>
      </c>
      <c r="G449" s="34">
        <v>12</v>
      </c>
      <c r="H449" s="34">
        <v>15470266.869999999</v>
      </c>
      <c r="I449" s="33">
        <v>887609.25650000002</v>
      </c>
      <c r="J449" s="28">
        <v>16332576.52712</v>
      </c>
      <c r="K449" s="34">
        <v>17568444.050000001</v>
      </c>
      <c r="L449" s="33">
        <v>1010904.2259</v>
      </c>
      <c r="M449" s="28">
        <v>18544444.602992002</v>
      </c>
      <c r="N449" s="34">
        <v>16116821.140000001</v>
      </c>
      <c r="O449" s="33">
        <v>902943.33810000005</v>
      </c>
      <c r="P449" s="28">
        <v>17039543.138128001</v>
      </c>
      <c r="Q449" s="34">
        <v>15953368.890000001</v>
      </c>
      <c r="R449" s="33">
        <v>913017.18209999998</v>
      </c>
      <c r="S449" s="28">
        <f t="shared" si="76"/>
        <v>16845193.912848003</v>
      </c>
      <c r="T449" s="34">
        <v>15067723.789999999</v>
      </c>
      <c r="U449" s="33">
        <v>865708.85657099995</v>
      </c>
      <c r="V449" s="32">
        <f t="shared" si="77"/>
        <v>15906256.72544048</v>
      </c>
      <c r="W449" s="34">
        <v>17729410.100000001</v>
      </c>
      <c r="X449" s="33">
        <v>1003550.074606</v>
      </c>
      <c r="Y449" s="32">
        <f t="shared" si="73"/>
        <v>18732963.228441283</v>
      </c>
      <c r="Z449" s="34">
        <v>21182854.82</v>
      </c>
      <c r="AA449" s="33">
        <v>1199027.7273599999</v>
      </c>
      <c r="AB449" s="32">
        <f t="shared" si="78"/>
        <v>22381886.343756802</v>
      </c>
      <c r="AC449" s="34"/>
      <c r="AD449" s="33"/>
      <c r="AE449" s="32"/>
      <c r="AF449" s="34"/>
      <c r="AG449" s="33"/>
      <c r="AH449" s="32"/>
      <c r="AI449" s="147">
        <f t="shared" si="79"/>
        <v>18181168.670000002</v>
      </c>
      <c r="AJ449" s="30">
        <f t="shared" si="80"/>
        <v>2048.58</v>
      </c>
      <c r="AK449" s="29">
        <f>+$AL$601</f>
        <v>2628.54</v>
      </c>
      <c r="AL449" s="28">
        <f t="shared" si="74"/>
        <v>5147145</v>
      </c>
      <c r="AM449" s="27">
        <f t="shared" si="75"/>
        <v>2.2110529709201943E-3</v>
      </c>
      <c r="AN449" s="79">
        <f t="shared" si="81"/>
        <v>2.21105297092019E-3</v>
      </c>
    </row>
    <row r="450" spans="1:40" ht="15.75" customHeight="1" x14ac:dyDescent="0.25">
      <c r="A450" s="126">
        <v>1</v>
      </c>
      <c r="B450" s="77">
        <v>502</v>
      </c>
      <c r="C450" s="77">
        <v>18</v>
      </c>
      <c r="D450" s="81" t="s">
        <v>598</v>
      </c>
      <c r="E450" s="78" t="s">
        <v>116</v>
      </c>
      <c r="F450" s="124">
        <v>6119</v>
      </c>
      <c r="G450" s="34">
        <v>12</v>
      </c>
      <c r="H450" s="34">
        <v>13476301.210000001</v>
      </c>
      <c r="I450" s="33">
        <v>635310.08270000003</v>
      </c>
      <c r="J450" s="28">
        <v>14381910.062576003</v>
      </c>
      <c r="K450" s="34">
        <v>13909666.18</v>
      </c>
      <c r="L450" s="33">
        <v>655740.09490000003</v>
      </c>
      <c r="M450" s="28">
        <v>14844397.215312</v>
      </c>
      <c r="N450" s="34">
        <v>12325357.279999999</v>
      </c>
      <c r="O450" s="33">
        <v>851310.42299999995</v>
      </c>
      <c r="P450" s="28">
        <v>12850932.479839999</v>
      </c>
      <c r="Q450" s="34">
        <v>12944273.1</v>
      </c>
      <c r="R450" s="33">
        <v>901246.93920000002</v>
      </c>
      <c r="S450" s="28">
        <f t="shared" si="76"/>
        <v>13488189.300096</v>
      </c>
      <c r="T450" s="34">
        <v>12894365.68</v>
      </c>
      <c r="U450" s="33">
        <v>899221.25082199997</v>
      </c>
      <c r="V450" s="32">
        <f t="shared" si="77"/>
        <v>13434561.76067936</v>
      </c>
      <c r="W450" s="34">
        <v>15311350.59</v>
      </c>
      <c r="X450" s="33">
        <v>1068233.2463809999</v>
      </c>
      <c r="Y450" s="32">
        <f t="shared" si="73"/>
        <v>15952291.424853282</v>
      </c>
      <c r="Z450" s="34">
        <v>15507688.23</v>
      </c>
      <c r="AA450" s="33">
        <v>1081931.2049529999</v>
      </c>
      <c r="AB450" s="32">
        <f t="shared" si="78"/>
        <v>16156847.868052643</v>
      </c>
      <c r="AC450" s="34"/>
      <c r="AD450" s="33"/>
      <c r="AE450" s="32"/>
      <c r="AF450" s="34"/>
      <c r="AG450" s="33"/>
      <c r="AH450" s="32"/>
      <c r="AI450" s="147">
        <f t="shared" si="79"/>
        <v>14376564.57</v>
      </c>
      <c r="AJ450" s="30">
        <f t="shared" si="80"/>
        <v>2349.5</v>
      </c>
      <c r="AK450" s="29">
        <f>+$AL$601</f>
        <v>2628.54</v>
      </c>
      <c r="AL450" s="28">
        <f t="shared" si="74"/>
        <v>1707445.7599999998</v>
      </c>
      <c r="AM450" s="27">
        <f t="shared" si="75"/>
        <v>7.3346544935747656E-4</v>
      </c>
      <c r="AN450" s="79">
        <f t="shared" si="81"/>
        <v>7.3346544935747699E-4</v>
      </c>
    </row>
    <row r="451" spans="1:40" ht="15.75" customHeight="1" x14ac:dyDescent="0.25">
      <c r="A451" s="126">
        <v>1</v>
      </c>
      <c r="B451" s="77">
        <v>503</v>
      </c>
      <c r="C451" s="77">
        <v>4</v>
      </c>
      <c r="D451" s="81" t="s">
        <v>597</v>
      </c>
      <c r="E451" s="78" t="s">
        <v>533</v>
      </c>
      <c r="F451" s="124">
        <v>4764</v>
      </c>
      <c r="G451" s="34">
        <v>10</v>
      </c>
      <c r="H451" s="34">
        <v>930084.61</v>
      </c>
      <c r="I451" s="33">
        <v>155671.48269999999</v>
      </c>
      <c r="J451" s="28">
        <v>851854.44003000017</v>
      </c>
      <c r="K451" s="34">
        <v>766943.21</v>
      </c>
      <c r="L451" s="33">
        <v>149007.28709999999</v>
      </c>
      <c r="M451" s="28">
        <v>679729.51519000006</v>
      </c>
      <c r="N451" s="34">
        <v>788128.89</v>
      </c>
      <c r="O451" s="33">
        <v>54436.037600000003</v>
      </c>
      <c r="P451" s="28">
        <v>807062.13764000009</v>
      </c>
      <c r="Q451" s="34">
        <v>1052794.3600000001</v>
      </c>
      <c r="R451" s="33">
        <v>74698.325599999996</v>
      </c>
      <c r="S451" s="28">
        <f t="shared" si="76"/>
        <v>1075905.6378400002</v>
      </c>
      <c r="T451" s="34">
        <v>541272.32999999996</v>
      </c>
      <c r="U451" s="33">
        <v>38495.956329000001</v>
      </c>
      <c r="V451" s="32">
        <f t="shared" si="77"/>
        <v>553054.0110381</v>
      </c>
      <c r="W451" s="34">
        <v>1427499.56</v>
      </c>
      <c r="X451" s="33">
        <v>99593.322629000002</v>
      </c>
      <c r="Y451" s="32">
        <f t="shared" si="73"/>
        <v>1460696.8611081</v>
      </c>
      <c r="Z451" s="34">
        <v>1576867.1</v>
      </c>
      <c r="AA451" s="33">
        <v>110014.251097</v>
      </c>
      <c r="AB451" s="32">
        <f t="shared" si="78"/>
        <v>1613538.1337933003</v>
      </c>
      <c r="AC451" s="34"/>
      <c r="AD451" s="33"/>
      <c r="AE451" s="32"/>
      <c r="AF451" s="34"/>
      <c r="AG451" s="33"/>
      <c r="AH451" s="32"/>
      <c r="AI451" s="147">
        <f t="shared" si="79"/>
        <v>1102051.3600000001</v>
      </c>
      <c r="AJ451" s="30">
        <f t="shared" si="80"/>
        <v>231.33</v>
      </c>
      <c r="AK451" s="29">
        <f>+$AL$600</f>
        <v>2144.19</v>
      </c>
      <c r="AL451" s="28">
        <f t="shared" si="74"/>
        <v>9112865.040000001</v>
      </c>
      <c r="AM451" s="27">
        <f t="shared" si="75"/>
        <v>3.9146026234517925E-3</v>
      </c>
      <c r="AN451" s="79">
        <f t="shared" si="81"/>
        <v>3.9146026234517899E-3</v>
      </c>
    </row>
    <row r="452" spans="1:40" ht="15.75" customHeight="1" x14ac:dyDescent="0.25">
      <c r="A452" s="126">
        <v>1</v>
      </c>
      <c r="B452" s="77">
        <v>504</v>
      </c>
      <c r="C452" s="77">
        <v>20</v>
      </c>
      <c r="D452" s="81" t="s">
        <v>597</v>
      </c>
      <c r="E452" s="78" t="s">
        <v>534</v>
      </c>
      <c r="F452" s="124">
        <v>1984</v>
      </c>
      <c r="G452" s="34">
        <v>10</v>
      </c>
      <c r="H452" s="34">
        <v>1823072.83</v>
      </c>
      <c r="I452" s="33">
        <v>0</v>
      </c>
      <c r="J452" s="28">
        <v>2005380.1130000001</v>
      </c>
      <c r="K452" s="34">
        <v>1902433.05</v>
      </c>
      <c r="L452" s="33">
        <v>0</v>
      </c>
      <c r="M452" s="28">
        <v>2092676.3550000002</v>
      </c>
      <c r="N452" s="34">
        <v>1426961.49</v>
      </c>
      <c r="O452" s="33">
        <v>0</v>
      </c>
      <c r="P452" s="28">
        <v>1569657.6390000002</v>
      </c>
      <c r="Q452" s="34">
        <v>1679766.31</v>
      </c>
      <c r="R452" s="33">
        <v>0</v>
      </c>
      <c r="S452" s="28">
        <f t="shared" si="76"/>
        <v>1847742.9410000001</v>
      </c>
      <c r="T452" s="34">
        <v>1586713.16</v>
      </c>
      <c r="U452" s="33">
        <v>0</v>
      </c>
      <c r="V452" s="32">
        <f t="shared" si="77"/>
        <v>1745384.476</v>
      </c>
      <c r="W452" s="34">
        <v>2046163.29</v>
      </c>
      <c r="X452" s="33">
        <v>0</v>
      </c>
      <c r="Y452" s="32">
        <f t="shared" si="73"/>
        <v>2250779.6190000004</v>
      </c>
      <c r="Z452" s="34">
        <v>2543003.71</v>
      </c>
      <c r="AA452" s="33">
        <v>0</v>
      </c>
      <c r="AB452" s="32">
        <f t="shared" si="78"/>
        <v>2797304.0810000002</v>
      </c>
      <c r="AC452" s="34"/>
      <c r="AD452" s="33"/>
      <c r="AE452" s="32"/>
      <c r="AF452" s="34"/>
      <c r="AG452" s="33"/>
      <c r="AH452" s="32"/>
      <c r="AI452" s="147">
        <f t="shared" si="79"/>
        <v>2042173.75</v>
      </c>
      <c r="AJ452" s="30">
        <f t="shared" si="80"/>
        <v>1029.32</v>
      </c>
      <c r="AK452" s="29">
        <f>+$AL$600</f>
        <v>2144.19</v>
      </c>
      <c r="AL452" s="28">
        <f t="shared" si="74"/>
        <v>2211902.08</v>
      </c>
      <c r="AM452" s="27">
        <f t="shared" si="75"/>
        <v>9.501641522375137E-4</v>
      </c>
      <c r="AN452" s="79">
        <f t="shared" si="81"/>
        <v>9.5016415223751402E-4</v>
      </c>
    </row>
    <row r="453" spans="1:40" ht="15.75" customHeight="1" x14ac:dyDescent="0.25">
      <c r="A453" s="126">
        <v>1</v>
      </c>
      <c r="B453" s="77">
        <v>505</v>
      </c>
      <c r="C453" s="77">
        <v>16</v>
      </c>
      <c r="D453" s="81" t="s">
        <v>597</v>
      </c>
      <c r="E453" s="78" t="s">
        <v>535</v>
      </c>
      <c r="F453" s="124">
        <v>3940</v>
      </c>
      <c r="G453" s="34">
        <v>10</v>
      </c>
      <c r="H453" s="34">
        <v>3320025.38</v>
      </c>
      <c r="I453" s="33">
        <v>187813.8419</v>
      </c>
      <c r="J453" s="28">
        <v>3445432.6919100001</v>
      </c>
      <c r="K453" s="34">
        <v>1982509.41</v>
      </c>
      <c r="L453" s="33">
        <v>142744.31299999999</v>
      </c>
      <c r="M453" s="28">
        <v>2023741.6066999999</v>
      </c>
      <c r="N453" s="34">
        <v>1812019.16</v>
      </c>
      <c r="O453" s="33">
        <v>85423.210800000001</v>
      </c>
      <c r="P453" s="28">
        <v>1899255.54412</v>
      </c>
      <c r="Q453" s="34">
        <v>2600542.86</v>
      </c>
      <c r="R453" s="33">
        <v>123803.5117</v>
      </c>
      <c r="S453" s="28">
        <f t="shared" si="76"/>
        <v>2724413.2831299999</v>
      </c>
      <c r="T453" s="34">
        <v>2734370.84</v>
      </c>
      <c r="U453" s="33">
        <v>130558.04876999999</v>
      </c>
      <c r="V453" s="32">
        <f t="shared" si="77"/>
        <v>2864194.070353</v>
      </c>
      <c r="W453" s="34">
        <v>3340749.18</v>
      </c>
      <c r="X453" s="33">
        <v>159083.29322399999</v>
      </c>
      <c r="Y453" s="32">
        <f t="shared" si="73"/>
        <v>3499832.4754536008</v>
      </c>
      <c r="Z453" s="34">
        <v>3371546.83</v>
      </c>
      <c r="AA453" s="33">
        <v>160549.82944999999</v>
      </c>
      <c r="AB453" s="32">
        <f t="shared" si="78"/>
        <v>3532096.7006050004</v>
      </c>
      <c r="AC453" s="34"/>
      <c r="AD453" s="33"/>
      <c r="AE453" s="32"/>
      <c r="AF453" s="34"/>
      <c r="AG453" s="33"/>
      <c r="AH453" s="32"/>
      <c r="AI453" s="147">
        <f t="shared" si="79"/>
        <v>2903958.41</v>
      </c>
      <c r="AJ453" s="30">
        <f t="shared" si="80"/>
        <v>737.05</v>
      </c>
      <c r="AK453" s="29">
        <f>+$AL$600</f>
        <v>2144.19</v>
      </c>
      <c r="AL453" s="28">
        <f t="shared" si="74"/>
        <v>5544131.6000000006</v>
      </c>
      <c r="AM453" s="27">
        <f t="shared" si="75"/>
        <v>2.3815860336851851E-3</v>
      </c>
      <c r="AN453" s="79">
        <f t="shared" si="81"/>
        <v>2.3815860336851898E-3</v>
      </c>
    </row>
    <row r="454" spans="1:40" ht="15.75" customHeight="1" x14ac:dyDescent="0.25">
      <c r="A454" s="126">
        <v>1</v>
      </c>
      <c r="B454" s="77">
        <v>506</v>
      </c>
      <c r="C454" s="77">
        <v>12</v>
      </c>
      <c r="D454" s="81" t="s">
        <v>597</v>
      </c>
      <c r="E454" s="78" t="s">
        <v>536</v>
      </c>
      <c r="F454" s="124">
        <v>2215</v>
      </c>
      <c r="G454" s="34">
        <v>10</v>
      </c>
      <c r="H454" s="34">
        <v>567151.17000000004</v>
      </c>
      <c r="I454" s="33">
        <v>27528.794900000001</v>
      </c>
      <c r="J454" s="28">
        <v>593584.61261000007</v>
      </c>
      <c r="K454" s="34">
        <v>741102.25</v>
      </c>
      <c r="L454" s="33">
        <v>31316.028699999999</v>
      </c>
      <c r="M454" s="28">
        <v>780764.84343000001</v>
      </c>
      <c r="N454" s="34">
        <v>681583.54</v>
      </c>
      <c r="O454" s="33">
        <v>19653.499199999998</v>
      </c>
      <c r="P454" s="28">
        <v>728123.04488000018</v>
      </c>
      <c r="Q454" s="34">
        <v>825725.73</v>
      </c>
      <c r="R454" s="33">
        <v>24257.077700000002</v>
      </c>
      <c r="S454" s="28">
        <f t="shared" si="76"/>
        <v>881615.51753000007</v>
      </c>
      <c r="T454" s="34">
        <v>415057.21</v>
      </c>
      <c r="U454" s="33">
        <v>12515.432649</v>
      </c>
      <c r="V454" s="32">
        <f t="shared" si="77"/>
        <v>442795.95508610003</v>
      </c>
      <c r="W454" s="34">
        <v>770259.55</v>
      </c>
      <c r="X454" s="33">
        <v>22434.861851000001</v>
      </c>
      <c r="Y454" s="32">
        <f t="shared" si="73"/>
        <v>822607.15696390008</v>
      </c>
      <c r="Z454" s="34">
        <v>1102393.08</v>
      </c>
      <c r="AA454" s="33">
        <v>32108.632177</v>
      </c>
      <c r="AB454" s="32">
        <f t="shared" si="78"/>
        <v>1177312.8926053003</v>
      </c>
      <c r="AC454" s="34"/>
      <c r="AD454" s="33"/>
      <c r="AE454" s="32"/>
      <c r="AF454" s="34"/>
      <c r="AG454" s="33"/>
      <c r="AH454" s="32"/>
      <c r="AI454" s="147">
        <f t="shared" si="79"/>
        <v>810490.91</v>
      </c>
      <c r="AJ454" s="30">
        <f t="shared" si="80"/>
        <v>365.91</v>
      </c>
      <c r="AK454" s="29">
        <f>+$AL$600</f>
        <v>2144.19</v>
      </c>
      <c r="AL454" s="28">
        <f t="shared" si="74"/>
        <v>3938890.1999999997</v>
      </c>
      <c r="AM454" s="27">
        <f t="shared" si="75"/>
        <v>1.6920243899945383E-3</v>
      </c>
      <c r="AN454" s="79">
        <f t="shared" si="81"/>
        <v>1.69202438999454E-3</v>
      </c>
    </row>
    <row r="455" spans="1:40" ht="15.75" customHeight="1" x14ac:dyDescent="0.25">
      <c r="A455" s="126">
        <v>1</v>
      </c>
      <c r="B455" s="77">
        <v>507</v>
      </c>
      <c r="C455" s="77">
        <v>8</v>
      </c>
      <c r="D455" s="81" t="s">
        <v>597</v>
      </c>
      <c r="E455" s="78" t="s">
        <v>537</v>
      </c>
      <c r="F455" s="124">
        <v>1260</v>
      </c>
      <c r="G455" s="34">
        <v>10</v>
      </c>
      <c r="H455" s="34">
        <v>3294176.34</v>
      </c>
      <c r="I455" s="33">
        <v>0</v>
      </c>
      <c r="J455" s="28">
        <v>3623593.9739999999</v>
      </c>
      <c r="K455" s="34">
        <v>3525881.94</v>
      </c>
      <c r="L455" s="33">
        <v>0</v>
      </c>
      <c r="M455" s="28">
        <v>3878470.1340000001</v>
      </c>
      <c r="N455" s="34">
        <v>2652247.3199999998</v>
      </c>
      <c r="O455" s="33">
        <v>0</v>
      </c>
      <c r="P455" s="28">
        <v>2917472.0520000001</v>
      </c>
      <c r="Q455" s="34">
        <v>3249139.02</v>
      </c>
      <c r="R455" s="33">
        <v>0</v>
      </c>
      <c r="S455" s="28">
        <f t="shared" si="76"/>
        <v>3574052.9220000003</v>
      </c>
      <c r="T455" s="34">
        <v>2946725.68</v>
      </c>
      <c r="U455" s="33">
        <v>0</v>
      </c>
      <c r="V455" s="32">
        <f t="shared" si="77"/>
        <v>3241398.2480000006</v>
      </c>
      <c r="W455" s="34">
        <v>3282265.66</v>
      </c>
      <c r="X455" s="33">
        <v>0</v>
      </c>
      <c r="Y455" s="32">
        <f t="shared" si="73"/>
        <v>3610492.2260000003</v>
      </c>
      <c r="Z455" s="34">
        <v>3633696.04</v>
      </c>
      <c r="AA455" s="33">
        <v>0</v>
      </c>
      <c r="AB455" s="32">
        <f t="shared" si="78"/>
        <v>3997065.6440000003</v>
      </c>
      <c r="AC455" s="34"/>
      <c r="AD455" s="33"/>
      <c r="AE455" s="32"/>
      <c r="AF455" s="34"/>
      <c r="AG455" s="33"/>
      <c r="AH455" s="32"/>
      <c r="AI455" s="147">
        <f t="shared" si="79"/>
        <v>3468096.22</v>
      </c>
      <c r="AJ455" s="30">
        <f t="shared" si="80"/>
        <v>2752.46</v>
      </c>
      <c r="AK455" s="29">
        <f>+$AL$600</f>
        <v>2144.19</v>
      </c>
      <c r="AL455" s="28">
        <f t="shared" si="74"/>
        <v>0</v>
      </c>
      <c r="AM455" s="27">
        <f t="shared" si="75"/>
        <v>0</v>
      </c>
      <c r="AN455" s="79">
        <f t="shared" si="81"/>
        <v>0</v>
      </c>
    </row>
    <row r="456" spans="1:40" ht="15.75" customHeight="1" x14ac:dyDescent="0.25">
      <c r="A456" s="126">
        <v>1</v>
      </c>
      <c r="B456" s="77">
        <v>508</v>
      </c>
      <c r="C456" s="77">
        <v>1</v>
      </c>
      <c r="D456" s="81" t="s">
        <v>598</v>
      </c>
      <c r="E456" s="78" t="s">
        <v>117</v>
      </c>
      <c r="F456" s="124">
        <v>14797</v>
      </c>
      <c r="G456" s="34">
        <v>12</v>
      </c>
      <c r="H456" s="34">
        <v>26597108.940000001</v>
      </c>
      <c r="I456" s="33">
        <v>2821204.1510000001</v>
      </c>
      <c r="J456" s="28">
        <v>26629013.363680005</v>
      </c>
      <c r="K456" s="34">
        <v>26655900.07</v>
      </c>
      <c r="L456" s="33">
        <v>2827440.1804</v>
      </c>
      <c r="M456" s="28">
        <v>26687875.076352004</v>
      </c>
      <c r="N456" s="34">
        <v>23497970.510000002</v>
      </c>
      <c r="O456" s="33">
        <v>2492457.8525999999</v>
      </c>
      <c r="P456" s="28">
        <v>23526174.176288005</v>
      </c>
      <c r="Q456" s="34">
        <v>23669520.719999999</v>
      </c>
      <c r="R456" s="33">
        <v>2524583.3753999998</v>
      </c>
      <c r="S456" s="28">
        <f t="shared" si="76"/>
        <v>23682329.825952001</v>
      </c>
      <c r="T456" s="34">
        <v>22213230.02</v>
      </c>
      <c r="U456" s="33">
        <v>2372682.3104810002</v>
      </c>
      <c r="V456" s="32">
        <f t="shared" si="77"/>
        <v>22221413.43466128</v>
      </c>
      <c r="W456" s="34">
        <v>26677315.23</v>
      </c>
      <c r="X456" s="33">
        <v>2858278.0205020001</v>
      </c>
      <c r="Y456" s="32">
        <f t="shared" si="73"/>
        <v>26677321.674637761</v>
      </c>
      <c r="Z456" s="34">
        <v>30948640.289999999</v>
      </c>
      <c r="AA456" s="33">
        <v>3315918.9598869998</v>
      </c>
      <c r="AB456" s="32">
        <f t="shared" si="78"/>
        <v>30948647.889726564</v>
      </c>
      <c r="AC456" s="34"/>
      <c r="AD456" s="33"/>
      <c r="AE456" s="32"/>
      <c r="AF456" s="34"/>
      <c r="AG456" s="33"/>
      <c r="AH456" s="32"/>
      <c r="AI456" s="147">
        <f t="shared" si="79"/>
        <v>25411177.399999999</v>
      </c>
      <c r="AJ456" s="30">
        <f t="shared" si="80"/>
        <v>1717.32</v>
      </c>
      <c r="AK456" s="29">
        <f>+$AL$601</f>
        <v>2628.54</v>
      </c>
      <c r="AL456" s="28">
        <f t="shared" si="74"/>
        <v>13483322.34</v>
      </c>
      <c r="AM456" s="27">
        <f t="shared" si="75"/>
        <v>5.7920147805689617E-3</v>
      </c>
      <c r="AN456" s="79">
        <f t="shared" si="81"/>
        <v>5.79201478056896E-3</v>
      </c>
    </row>
    <row r="457" spans="1:40" ht="15.75" customHeight="1" x14ac:dyDescent="0.25">
      <c r="A457" s="126">
        <v>1</v>
      </c>
      <c r="B457" s="77">
        <v>509</v>
      </c>
      <c r="C457" s="77">
        <v>8</v>
      </c>
      <c r="D457" s="81" t="s">
        <v>598</v>
      </c>
      <c r="E457" s="78" t="s">
        <v>118</v>
      </c>
      <c r="F457" s="124">
        <v>5076</v>
      </c>
      <c r="G457" s="34">
        <v>12</v>
      </c>
      <c r="H457" s="34">
        <v>8190909.8899999997</v>
      </c>
      <c r="I457" s="33">
        <v>556679.00120000006</v>
      </c>
      <c r="J457" s="28">
        <v>8550338.5954560004</v>
      </c>
      <c r="K457" s="34">
        <v>7807114.5199999996</v>
      </c>
      <c r="L457" s="33">
        <v>542041.83189999999</v>
      </c>
      <c r="M457" s="28">
        <v>8136881.4106720006</v>
      </c>
      <c r="N457" s="34">
        <v>7275622.0800000001</v>
      </c>
      <c r="O457" s="33">
        <v>654805.94810000004</v>
      </c>
      <c r="P457" s="28">
        <v>7415314.0677280007</v>
      </c>
      <c r="Q457" s="34">
        <v>7728778.5999999996</v>
      </c>
      <c r="R457" s="33">
        <v>698815.86100000003</v>
      </c>
      <c r="S457" s="28">
        <f t="shared" si="76"/>
        <v>7873558.2676800005</v>
      </c>
      <c r="T457" s="34">
        <v>6894674.29</v>
      </c>
      <c r="U457" s="33">
        <v>624563.1899</v>
      </c>
      <c r="V457" s="32">
        <f t="shared" si="77"/>
        <v>7022524.4321120009</v>
      </c>
      <c r="W457" s="34">
        <v>8163012.5700000003</v>
      </c>
      <c r="X457" s="33">
        <v>742092.37790700002</v>
      </c>
      <c r="Y457" s="32">
        <f t="shared" si="73"/>
        <v>8311430.6151441606</v>
      </c>
      <c r="Z457" s="34">
        <v>8735118.3399999999</v>
      </c>
      <c r="AA457" s="33">
        <v>794101.94018300006</v>
      </c>
      <c r="AB457" s="32">
        <f t="shared" si="78"/>
        <v>8893938.3677950408</v>
      </c>
      <c r="AC457" s="34"/>
      <c r="AD457" s="33"/>
      <c r="AE457" s="32"/>
      <c r="AF457" s="34"/>
      <c r="AG457" s="33"/>
      <c r="AH457" s="32"/>
      <c r="AI457" s="147">
        <f t="shared" si="79"/>
        <v>7903353.1500000004</v>
      </c>
      <c r="AJ457" s="30">
        <f t="shared" si="80"/>
        <v>1557</v>
      </c>
      <c r="AK457" s="29">
        <f>+$AL$601</f>
        <v>2628.54</v>
      </c>
      <c r="AL457" s="28">
        <f t="shared" si="74"/>
        <v>5439137.04</v>
      </c>
      <c r="AM457" s="27">
        <f t="shared" si="75"/>
        <v>2.3364836451147328E-3</v>
      </c>
      <c r="AN457" s="79">
        <f t="shared" si="81"/>
        <v>2.3364836451147302E-3</v>
      </c>
    </row>
    <row r="458" spans="1:40" ht="15.75" customHeight="1" x14ac:dyDescent="0.25">
      <c r="A458" s="126">
        <v>1</v>
      </c>
      <c r="B458" s="77">
        <v>510</v>
      </c>
      <c r="C458" s="77">
        <v>3</v>
      </c>
      <c r="D458" s="81" t="s">
        <v>597</v>
      </c>
      <c r="E458" s="78" t="s">
        <v>243</v>
      </c>
      <c r="F458" s="124">
        <v>2970</v>
      </c>
      <c r="G458" s="34">
        <v>10</v>
      </c>
      <c r="H458" s="34">
        <v>926055.03</v>
      </c>
      <c r="I458" s="33">
        <v>0</v>
      </c>
      <c r="J458" s="28">
        <v>1018660.5330000002</v>
      </c>
      <c r="K458" s="34">
        <v>885390.87</v>
      </c>
      <c r="L458" s="33">
        <v>0</v>
      </c>
      <c r="M458" s="28">
        <v>973929.95700000005</v>
      </c>
      <c r="N458" s="34">
        <v>625021.92000000004</v>
      </c>
      <c r="O458" s="33">
        <v>0</v>
      </c>
      <c r="P458" s="28">
        <v>687524.11200000008</v>
      </c>
      <c r="Q458" s="34">
        <v>941999.59</v>
      </c>
      <c r="R458" s="33">
        <v>0</v>
      </c>
      <c r="S458" s="28">
        <f t="shared" si="76"/>
        <v>1036199.549</v>
      </c>
      <c r="T458" s="34">
        <v>438854.46</v>
      </c>
      <c r="U458" s="33">
        <v>0</v>
      </c>
      <c r="V458" s="32">
        <f t="shared" si="77"/>
        <v>482739.90600000008</v>
      </c>
      <c r="W458" s="34">
        <v>873081.84</v>
      </c>
      <c r="X458" s="33">
        <v>0</v>
      </c>
      <c r="Y458" s="32">
        <f t="shared" si="73"/>
        <v>960390.02400000009</v>
      </c>
      <c r="Z458" s="34">
        <v>1457176.01</v>
      </c>
      <c r="AA458" s="33">
        <v>0</v>
      </c>
      <c r="AB458" s="32">
        <f t="shared" si="78"/>
        <v>1602893.611</v>
      </c>
      <c r="AC458" s="34"/>
      <c r="AD458" s="33"/>
      <c r="AE458" s="32"/>
      <c r="AF458" s="34"/>
      <c r="AG458" s="33"/>
      <c r="AH458" s="32"/>
      <c r="AI458" s="147">
        <f t="shared" si="79"/>
        <v>953949.44</v>
      </c>
      <c r="AJ458" s="30">
        <f t="shared" si="80"/>
        <v>321.2</v>
      </c>
      <c r="AK458" s="29">
        <f>+$AL$600</f>
        <v>2144.19</v>
      </c>
      <c r="AL458" s="28">
        <f t="shared" si="74"/>
        <v>5414280.2999999998</v>
      </c>
      <c r="AM458" s="27">
        <f t="shared" si="75"/>
        <v>2.3258059648037272E-3</v>
      </c>
      <c r="AN458" s="79">
        <f t="shared" si="81"/>
        <v>2.3258059648037302E-3</v>
      </c>
    </row>
    <row r="459" spans="1:40" ht="15.75" customHeight="1" x14ac:dyDescent="0.25">
      <c r="A459" s="126">
        <v>1</v>
      </c>
      <c r="B459" s="77">
        <v>511</v>
      </c>
      <c r="C459" s="77">
        <v>17</v>
      </c>
      <c r="D459" s="81" t="s">
        <v>598</v>
      </c>
      <c r="E459" s="78" t="s">
        <v>119</v>
      </c>
      <c r="F459" s="124">
        <v>6572</v>
      </c>
      <c r="G459" s="34">
        <v>12</v>
      </c>
      <c r="H459" s="34">
        <v>6651446.79</v>
      </c>
      <c r="I459" s="33">
        <v>852028.87199999997</v>
      </c>
      <c r="J459" s="28">
        <v>6495348.0681600003</v>
      </c>
      <c r="K459" s="34">
        <v>6623674.5899999999</v>
      </c>
      <c r="L459" s="33">
        <v>845252.21</v>
      </c>
      <c r="M459" s="28">
        <v>6471833.0656000003</v>
      </c>
      <c r="N459" s="34">
        <v>5828641.9500000002</v>
      </c>
      <c r="O459" s="33">
        <v>524577.73540000001</v>
      </c>
      <c r="P459" s="28">
        <v>5940551.9203520007</v>
      </c>
      <c r="Q459" s="34">
        <v>5815356.3700000001</v>
      </c>
      <c r="R459" s="33">
        <v>531936.25249999994</v>
      </c>
      <c r="S459" s="28">
        <f t="shared" si="76"/>
        <v>5917430.5316000003</v>
      </c>
      <c r="T459" s="34">
        <v>5470254.29</v>
      </c>
      <c r="U459" s="33">
        <v>504196.37864100002</v>
      </c>
      <c r="V459" s="32">
        <f t="shared" si="77"/>
        <v>5561984.8607220808</v>
      </c>
      <c r="W459" s="34">
        <v>7252420.54</v>
      </c>
      <c r="X459" s="33">
        <v>659311.227831</v>
      </c>
      <c r="Y459" s="32">
        <f t="shared" ref="Y459:Y522" si="85">+(W459-X459)*(1+G459/100)</f>
        <v>7384282.4296292812</v>
      </c>
      <c r="Z459" s="34">
        <v>8498539.5399999991</v>
      </c>
      <c r="AA459" s="33">
        <v>772594.74311899999</v>
      </c>
      <c r="AB459" s="32">
        <f t="shared" si="78"/>
        <v>8653058.1725067198</v>
      </c>
      <c r="AC459" s="34"/>
      <c r="AD459" s="33"/>
      <c r="AE459" s="32"/>
      <c r="AF459" s="34"/>
      <c r="AG459" s="33"/>
      <c r="AH459" s="32"/>
      <c r="AI459" s="147">
        <f t="shared" si="79"/>
        <v>6691461.5800000001</v>
      </c>
      <c r="AJ459" s="30">
        <f t="shared" si="80"/>
        <v>1018.18</v>
      </c>
      <c r="AK459" s="29">
        <f>+$AL$601</f>
        <v>2628.54</v>
      </c>
      <c r="AL459" s="28">
        <f t="shared" ref="AL459:AL522" si="86">IF((AK459-AJ459)&lt;0,0,(AK459-AJ459)*F459)</f>
        <v>10583285.92</v>
      </c>
      <c r="AM459" s="27">
        <f t="shared" ref="AM459:AM522" si="87">+AL459/$AL$7</f>
        <v>4.5462495763212152E-3</v>
      </c>
      <c r="AN459" s="79">
        <f t="shared" si="81"/>
        <v>4.5462495763212204E-3</v>
      </c>
    </row>
    <row r="460" spans="1:40" ht="15.75" customHeight="1" x14ac:dyDescent="0.25">
      <c r="A460" s="126">
        <v>1</v>
      </c>
      <c r="B460" s="77">
        <v>512</v>
      </c>
      <c r="C460" s="77">
        <v>9</v>
      </c>
      <c r="D460" s="81" t="s">
        <v>597</v>
      </c>
      <c r="E460" s="78" t="s">
        <v>538</v>
      </c>
      <c r="F460" s="124">
        <v>1381</v>
      </c>
      <c r="G460" s="34">
        <v>10</v>
      </c>
      <c r="H460" s="34">
        <v>260993.4</v>
      </c>
      <c r="I460" s="33">
        <v>23366.8406</v>
      </c>
      <c r="J460" s="28">
        <v>261389.21534000002</v>
      </c>
      <c r="K460" s="34">
        <v>277793.48</v>
      </c>
      <c r="L460" s="33">
        <v>22878.472000000002</v>
      </c>
      <c r="M460" s="28">
        <v>280406.50880000001</v>
      </c>
      <c r="N460" s="34">
        <v>203070.05</v>
      </c>
      <c r="O460" s="33">
        <v>9573.3070000000007</v>
      </c>
      <c r="P460" s="28">
        <v>212846.4173</v>
      </c>
      <c r="Q460" s="34">
        <v>301473.76</v>
      </c>
      <c r="R460" s="33">
        <v>14490.835999999999</v>
      </c>
      <c r="S460" s="28">
        <f t="shared" ref="S460:S523" si="88">+(Q460-R460)*(1+G460/100)</f>
        <v>315681.21640000003</v>
      </c>
      <c r="T460" s="34">
        <v>246497.84</v>
      </c>
      <c r="U460" s="33">
        <v>11944.228401</v>
      </c>
      <c r="V460" s="32">
        <f t="shared" ref="V460:V523" si="89">+(T460-U460)*(1+G460/100)</f>
        <v>258008.97275890002</v>
      </c>
      <c r="W460" s="34">
        <v>324098.59999999998</v>
      </c>
      <c r="X460" s="33">
        <v>15433.460719999999</v>
      </c>
      <c r="Y460" s="32">
        <f t="shared" si="85"/>
        <v>339531.653208</v>
      </c>
      <c r="Z460" s="34">
        <v>455188.69</v>
      </c>
      <c r="AA460" s="33">
        <v>21675.829862999999</v>
      </c>
      <c r="AB460" s="32">
        <f t="shared" ref="AB460:AB523" si="90">+(Z460-AA460)*(1+G460/100)</f>
        <v>476864.14615069999</v>
      </c>
      <c r="AC460" s="34"/>
      <c r="AD460" s="33"/>
      <c r="AE460" s="32"/>
      <c r="AF460" s="34"/>
      <c r="AG460" s="33"/>
      <c r="AH460" s="32"/>
      <c r="AI460" s="147">
        <f t="shared" ref="AI460:AI523" si="91">+ROUND((AB460+Y460+V460+S460+P460)/5,2)</f>
        <v>320586.48</v>
      </c>
      <c r="AJ460" s="30">
        <f t="shared" ref="AJ460:AJ523" si="92">ROUND(AI460/F460,2)</f>
        <v>232.14</v>
      </c>
      <c r="AK460" s="29">
        <f>+$AL$600</f>
        <v>2144.19</v>
      </c>
      <c r="AL460" s="28">
        <f t="shared" si="86"/>
        <v>2640541.0500000003</v>
      </c>
      <c r="AM460" s="27">
        <f t="shared" si="87"/>
        <v>1.1342940860300673E-3</v>
      </c>
      <c r="AN460" s="79">
        <f t="shared" ref="AN460:AN523" si="93">+ROUND(AM460,18)</f>
        <v>1.1342940860300701E-3</v>
      </c>
    </row>
    <row r="461" spans="1:40" ht="15.75" customHeight="1" x14ac:dyDescent="0.25">
      <c r="A461" s="126">
        <v>1</v>
      </c>
      <c r="B461" s="77">
        <v>513</v>
      </c>
      <c r="C461" s="77">
        <v>17</v>
      </c>
      <c r="D461" s="81" t="s">
        <v>598</v>
      </c>
      <c r="E461" s="78" t="s">
        <v>120</v>
      </c>
      <c r="F461" s="124">
        <v>2177</v>
      </c>
      <c r="G461" s="34">
        <v>12</v>
      </c>
      <c r="H461" s="34">
        <v>1074855.19</v>
      </c>
      <c r="I461" s="33">
        <v>165541.5306</v>
      </c>
      <c r="J461" s="28">
        <v>1018431.2985280001</v>
      </c>
      <c r="K461" s="34">
        <v>1186747.55</v>
      </c>
      <c r="L461" s="33">
        <v>170683.81080000001</v>
      </c>
      <c r="M461" s="28">
        <v>1137991.3879040002</v>
      </c>
      <c r="N461" s="34">
        <v>1312858.3799999999</v>
      </c>
      <c r="O461" s="33">
        <v>85029.023799999995</v>
      </c>
      <c r="P461" s="28">
        <v>1375168.878944</v>
      </c>
      <c r="Q461" s="34">
        <v>1742230.49</v>
      </c>
      <c r="R461" s="33">
        <v>114784.4798</v>
      </c>
      <c r="S461" s="28">
        <f t="shared" si="88"/>
        <v>1822739.5314240002</v>
      </c>
      <c r="T461" s="34">
        <v>1621931.9</v>
      </c>
      <c r="U461" s="33">
        <v>109265.567391</v>
      </c>
      <c r="V461" s="32">
        <f t="shared" si="89"/>
        <v>1694186.29252208</v>
      </c>
      <c r="W461" s="34">
        <v>2067782.37</v>
      </c>
      <c r="X461" s="33">
        <v>135276.348722</v>
      </c>
      <c r="Y461" s="32">
        <f t="shared" si="85"/>
        <v>2164406.7438313602</v>
      </c>
      <c r="Z461" s="34">
        <v>2538180.34</v>
      </c>
      <c r="AA461" s="33">
        <v>166050.15033800001</v>
      </c>
      <c r="AB461" s="32">
        <f t="shared" si="90"/>
        <v>2656785.8124214401</v>
      </c>
      <c r="AC461" s="34"/>
      <c r="AD461" s="33"/>
      <c r="AE461" s="32"/>
      <c r="AF461" s="34"/>
      <c r="AG461" s="33"/>
      <c r="AH461" s="32"/>
      <c r="AI461" s="147">
        <f t="shared" si="91"/>
        <v>1942657.45</v>
      </c>
      <c r="AJ461" s="30">
        <f t="shared" si="92"/>
        <v>892.36</v>
      </c>
      <c r="AK461" s="29">
        <f>+$AL$601</f>
        <v>2628.54</v>
      </c>
      <c r="AL461" s="28">
        <f t="shared" si="86"/>
        <v>3779663.86</v>
      </c>
      <c r="AM461" s="27">
        <f t="shared" si="87"/>
        <v>1.6236257200317242E-3</v>
      </c>
      <c r="AN461" s="79">
        <f t="shared" si="93"/>
        <v>1.6236257200317201E-3</v>
      </c>
    </row>
    <row r="462" spans="1:40" ht="15.75" customHeight="1" x14ac:dyDescent="0.25">
      <c r="A462" s="126">
        <v>1</v>
      </c>
      <c r="B462" s="77">
        <v>514</v>
      </c>
      <c r="C462" s="77">
        <v>12</v>
      </c>
      <c r="D462" s="81" t="s">
        <v>597</v>
      </c>
      <c r="E462" s="78" t="s">
        <v>539</v>
      </c>
      <c r="F462" s="124">
        <v>3521</v>
      </c>
      <c r="G462" s="34">
        <v>10</v>
      </c>
      <c r="H462" s="34">
        <v>2428108.6800000002</v>
      </c>
      <c r="I462" s="33">
        <v>0</v>
      </c>
      <c r="J462" s="28">
        <v>2670919.5480000004</v>
      </c>
      <c r="K462" s="34">
        <v>1925130.82</v>
      </c>
      <c r="L462" s="33">
        <v>0</v>
      </c>
      <c r="M462" s="28">
        <v>2117643.9020000002</v>
      </c>
      <c r="N462" s="34">
        <v>1553613.62</v>
      </c>
      <c r="O462" s="33">
        <v>0</v>
      </c>
      <c r="P462" s="28">
        <v>1708974.9820000003</v>
      </c>
      <c r="Q462" s="34">
        <v>2064486.95</v>
      </c>
      <c r="R462" s="33">
        <v>0</v>
      </c>
      <c r="S462" s="28">
        <f t="shared" si="88"/>
        <v>2270935.645</v>
      </c>
      <c r="T462" s="34">
        <v>2032118.82</v>
      </c>
      <c r="U462" s="33">
        <v>0</v>
      </c>
      <c r="V462" s="32">
        <f t="shared" si="89"/>
        <v>2235330.702</v>
      </c>
      <c r="W462" s="34">
        <v>2486138.7400000002</v>
      </c>
      <c r="X462" s="33">
        <v>0</v>
      </c>
      <c r="Y462" s="32">
        <f t="shared" si="85"/>
        <v>2734752.6140000005</v>
      </c>
      <c r="Z462" s="34">
        <v>2639936.21</v>
      </c>
      <c r="AA462" s="33">
        <v>0</v>
      </c>
      <c r="AB462" s="32">
        <f t="shared" si="90"/>
        <v>2903929.8310000002</v>
      </c>
      <c r="AC462" s="34"/>
      <c r="AD462" s="33"/>
      <c r="AE462" s="32"/>
      <c r="AF462" s="34"/>
      <c r="AG462" s="33"/>
      <c r="AH462" s="32"/>
      <c r="AI462" s="147">
        <f t="shared" si="91"/>
        <v>2370784.75</v>
      </c>
      <c r="AJ462" s="30">
        <f t="shared" si="92"/>
        <v>673.33</v>
      </c>
      <c r="AK462" s="29">
        <f>+$AL$600</f>
        <v>2144.19</v>
      </c>
      <c r="AL462" s="28">
        <f t="shared" si="86"/>
        <v>5178898.0600000005</v>
      </c>
      <c r="AM462" s="27">
        <f t="shared" si="87"/>
        <v>2.2246930952315959E-3</v>
      </c>
      <c r="AN462" s="79">
        <f t="shared" si="93"/>
        <v>2.2246930952316002E-3</v>
      </c>
    </row>
    <row r="463" spans="1:40" ht="15.75" customHeight="1" x14ac:dyDescent="0.25">
      <c r="A463" s="126">
        <v>1</v>
      </c>
      <c r="B463" s="77">
        <v>516</v>
      </c>
      <c r="C463" s="77">
        <v>18</v>
      </c>
      <c r="D463" s="81" t="s">
        <v>597</v>
      </c>
      <c r="E463" s="78" t="s">
        <v>540</v>
      </c>
      <c r="F463" s="124">
        <v>2162</v>
      </c>
      <c r="G463" s="34">
        <v>10</v>
      </c>
      <c r="H463" s="34">
        <v>5878700.4100000001</v>
      </c>
      <c r="I463" s="33">
        <v>0</v>
      </c>
      <c r="J463" s="28">
        <v>6466570.4510000004</v>
      </c>
      <c r="K463" s="34">
        <v>6526911.0599999996</v>
      </c>
      <c r="L463" s="33">
        <v>0</v>
      </c>
      <c r="M463" s="28">
        <v>7179602.1660000002</v>
      </c>
      <c r="N463" s="34">
        <v>7786526.79</v>
      </c>
      <c r="O463" s="33">
        <v>0</v>
      </c>
      <c r="P463" s="28">
        <v>8565179.4690000005</v>
      </c>
      <c r="Q463" s="34">
        <v>6700131.3099999996</v>
      </c>
      <c r="R463" s="33">
        <v>0</v>
      </c>
      <c r="S463" s="28">
        <f t="shared" si="88"/>
        <v>7370144.4410000006</v>
      </c>
      <c r="T463" s="34">
        <v>6066843.5599999996</v>
      </c>
      <c r="U463" s="33">
        <v>0</v>
      </c>
      <c r="V463" s="32">
        <f t="shared" si="89"/>
        <v>6673527.9160000002</v>
      </c>
      <c r="W463" s="34">
        <v>7072065.4699999997</v>
      </c>
      <c r="X463" s="33">
        <v>0</v>
      </c>
      <c r="Y463" s="32">
        <f t="shared" si="85"/>
        <v>7779272.017</v>
      </c>
      <c r="Z463" s="34">
        <v>8039330.3700000001</v>
      </c>
      <c r="AA463" s="33">
        <v>0</v>
      </c>
      <c r="AB463" s="32">
        <f t="shared" si="90"/>
        <v>8843263.4070000015</v>
      </c>
      <c r="AC463" s="34"/>
      <c r="AD463" s="33"/>
      <c r="AE463" s="32"/>
      <c r="AF463" s="34"/>
      <c r="AG463" s="33"/>
      <c r="AH463" s="32"/>
      <c r="AI463" s="147">
        <f t="shared" si="91"/>
        <v>7846277.4500000002</v>
      </c>
      <c r="AJ463" s="30">
        <f t="shared" si="92"/>
        <v>3629.18</v>
      </c>
      <c r="AK463" s="29">
        <f>+$AL$600</f>
        <v>2144.19</v>
      </c>
      <c r="AL463" s="28">
        <f t="shared" si="86"/>
        <v>0</v>
      </c>
      <c r="AM463" s="27">
        <f t="shared" si="87"/>
        <v>0</v>
      </c>
      <c r="AN463" s="79">
        <f t="shared" si="93"/>
        <v>0</v>
      </c>
    </row>
    <row r="464" spans="1:40" ht="15.75" customHeight="1" x14ac:dyDescent="0.25">
      <c r="A464" s="126">
        <v>1</v>
      </c>
      <c r="B464" s="77">
        <v>517</v>
      </c>
      <c r="C464" s="77">
        <v>14</v>
      </c>
      <c r="D464" s="81" t="s">
        <v>597</v>
      </c>
      <c r="E464" s="78" t="s">
        <v>542</v>
      </c>
      <c r="F464" s="124">
        <v>1200</v>
      </c>
      <c r="G464" s="34">
        <v>10</v>
      </c>
      <c r="H464" s="34">
        <v>1074097.79</v>
      </c>
      <c r="I464" s="33">
        <v>0</v>
      </c>
      <c r="J464" s="28">
        <v>1181507.5690000001</v>
      </c>
      <c r="K464" s="34">
        <v>1010952.17</v>
      </c>
      <c r="L464" s="33">
        <v>0</v>
      </c>
      <c r="M464" s="28">
        <v>1112047.3870000001</v>
      </c>
      <c r="N464" s="34">
        <v>856143.74</v>
      </c>
      <c r="O464" s="33">
        <v>0</v>
      </c>
      <c r="P464" s="28">
        <v>941758.11400000006</v>
      </c>
      <c r="Q464" s="34">
        <v>929621.4</v>
      </c>
      <c r="R464" s="33">
        <v>0</v>
      </c>
      <c r="S464" s="28">
        <f t="shared" si="88"/>
        <v>1022583.5400000002</v>
      </c>
      <c r="T464" s="34">
        <v>886038.21</v>
      </c>
      <c r="U464" s="33">
        <v>0</v>
      </c>
      <c r="V464" s="32">
        <f t="shared" si="89"/>
        <v>974642.03100000008</v>
      </c>
      <c r="W464" s="34">
        <v>957552.4</v>
      </c>
      <c r="X464" s="33">
        <v>0</v>
      </c>
      <c r="Y464" s="32">
        <f t="shared" si="85"/>
        <v>1053307.6400000001</v>
      </c>
      <c r="Z464" s="34">
        <v>1394506.23</v>
      </c>
      <c r="AA464" s="33">
        <v>0</v>
      </c>
      <c r="AB464" s="32">
        <f t="shared" si="90"/>
        <v>1533956.8530000001</v>
      </c>
      <c r="AC464" s="34"/>
      <c r="AD464" s="33"/>
      <c r="AE464" s="32"/>
      <c r="AF464" s="34"/>
      <c r="AG464" s="33"/>
      <c r="AH464" s="32"/>
      <c r="AI464" s="147">
        <f t="shared" si="91"/>
        <v>1105249.6399999999</v>
      </c>
      <c r="AJ464" s="30">
        <f t="shared" si="92"/>
        <v>921.04</v>
      </c>
      <c r="AK464" s="29">
        <f>+$AL$600</f>
        <v>2144.19</v>
      </c>
      <c r="AL464" s="28">
        <f t="shared" si="86"/>
        <v>1467780</v>
      </c>
      <c r="AM464" s="27">
        <f t="shared" si="87"/>
        <v>6.3051251318104362E-4</v>
      </c>
      <c r="AN464" s="79">
        <f t="shared" si="93"/>
        <v>6.3051251318104395E-4</v>
      </c>
    </row>
    <row r="465" spans="1:40" ht="15.75" customHeight="1" x14ac:dyDescent="0.25">
      <c r="A465" s="126">
        <v>1</v>
      </c>
      <c r="B465" s="77">
        <v>518</v>
      </c>
      <c r="C465" s="77">
        <v>16</v>
      </c>
      <c r="D465" s="81" t="s">
        <v>598</v>
      </c>
      <c r="E465" s="78" t="s">
        <v>121</v>
      </c>
      <c r="F465" s="124">
        <v>27683</v>
      </c>
      <c r="G465" s="34">
        <v>12</v>
      </c>
      <c r="H465" s="34">
        <v>22912114.789999999</v>
      </c>
      <c r="I465" s="33">
        <v>0</v>
      </c>
      <c r="J465" s="28">
        <v>25661568.564800002</v>
      </c>
      <c r="K465" s="34">
        <v>22296540.09</v>
      </c>
      <c r="L465" s="33">
        <v>0</v>
      </c>
      <c r="M465" s="28">
        <v>24972124.900800001</v>
      </c>
      <c r="N465" s="34">
        <v>28340436.809999999</v>
      </c>
      <c r="O465" s="33">
        <v>0</v>
      </c>
      <c r="P465" s="28">
        <v>31741289.227200001</v>
      </c>
      <c r="Q465" s="34">
        <v>22963918.690000001</v>
      </c>
      <c r="R465" s="33">
        <v>0</v>
      </c>
      <c r="S465" s="28">
        <f t="shared" si="88"/>
        <v>25719588.932800002</v>
      </c>
      <c r="T465" s="34">
        <v>10641919.279999999</v>
      </c>
      <c r="U465" s="33">
        <v>0</v>
      </c>
      <c r="V465" s="32">
        <f t="shared" si="89"/>
        <v>11918949.593600001</v>
      </c>
      <c r="W465" s="34">
        <v>24437730.57</v>
      </c>
      <c r="X465" s="33">
        <v>0</v>
      </c>
      <c r="Y465" s="32">
        <f t="shared" si="85"/>
        <v>27370258.238400001</v>
      </c>
      <c r="Z465" s="34">
        <v>25987955.149999999</v>
      </c>
      <c r="AA465" s="33">
        <v>0</v>
      </c>
      <c r="AB465" s="32">
        <f t="shared" si="90"/>
        <v>29106509.768000003</v>
      </c>
      <c r="AC465" s="34"/>
      <c r="AD465" s="33"/>
      <c r="AE465" s="32"/>
      <c r="AF465" s="34"/>
      <c r="AG465" s="33"/>
      <c r="AH465" s="32"/>
      <c r="AI465" s="147">
        <f t="shared" si="91"/>
        <v>25171319.149999999</v>
      </c>
      <c r="AJ465" s="30">
        <f t="shared" si="92"/>
        <v>909.27</v>
      </c>
      <c r="AK465" s="29">
        <f>+$AL$601</f>
        <v>2628.54</v>
      </c>
      <c r="AL465" s="28">
        <f t="shared" si="86"/>
        <v>47594551.409999996</v>
      </c>
      <c r="AM465" s="27">
        <f t="shared" si="87"/>
        <v>2.0445134981566367E-2</v>
      </c>
      <c r="AN465" s="79">
        <f t="shared" si="93"/>
        <v>2.0445134981566401E-2</v>
      </c>
    </row>
    <row r="466" spans="1:40" ht="15.75" customHeight="1" x14ac:dyDescent="0.25">
      <c r="A466" s="126">
        <v>1</v>
      </c>
      <c r="B466" s="77">
        <v>519</v>
      </c>
      <c r="C466" s="77">
        <v>2</v>
      </c>
      <c r="D466" s="81" t="s">
        <v>598</v>
      </c>
      <c r="E466" s="78" t="s">
        <v>122</v>
      </c>
      <c r="F466" s="124">
        <v>8994</v>
      </c>
      <c r="G466" s="34">
        <v>12</v>
      </c>
      <c r="H466" s="34">
        <v>25217873.77</v>
      </c>
      <c r="I466" s="33">
        <v>0</v>
      </c>
      <c r="J466" s="28">
        <v>28244018.622400001</v>
      </c>
      <c r="K466" s="34">
        <v>24707436.030000001</v>
      </c>
      <c r="L466" s="33">
        <v>0</v>
      </c>
      <c r="M466" s="28">
        <v>27672328.353600003</v>
      </c>
      <c r="N466" s="34">
        <v>22369940.969999999</v>
      </c>
      <c r="O466" s="33">
        <v>0</v>
      </c>
      <c r="P466" s="28">
        <v>25054333.886399999</v>
      </c>
      <c r="Q466" s="34">
        <v>24257482.780000001</v>
      </c>
      <c r="R466" s="33">
        <v>0</v>
      </c>
      <c r="S466" s="28">
        <f t="shared" si="88"/>
        <v>27168380.713600002</v>
      </c>
      <c r="T466" s="34">
        <v>23345989.949999999</v>
      </c>
      <c r="U466" s="33">
        <v>0</v>
      </c>
      <c r="V466" s="32">
        <f t="shared" si="89"/>
        <v>26147508.744000003</v>
      </c>
      <c r="W466" s="34">
        <v>25855615.530000001</v>
      </c>
      <c r="X466" s="33">
        <v>0</v>
      </c>
      <c r="Y466" s="32">
        <f t="shared" si="85"/>
        <v>28958289.393600006</v>
      </c>
      <c r="Z466" s="34">
        <v>29247940.84</v>
      </c>
      <c r="AA466" s="33">
        <v>0</v>
      </c>
      <c r="AB466" s="32">
        <f t="shared" si="90"/>
        <v>32757693.740800004</v>
      </c>
      <c r="AC466" s="34"/>
      <c r="AD466" s="33"/>
      <c r="AE466" s="32"/>
      <c r="AF466" s="34"/>
      <c r="AG466" s="33"/>
      <c r="AH466" s="32"/>
      <c r="AI466" s="147">
        <f t="shared" si="91"/>
        <v>28017241.300000001</v>
      </c>
      <c r="AJ466" s="30">
        <f t="shared" si="92"/>
        <v>3115.1</v>
      </c>
      <c r="AK466" s="29">
        <f>+$AL$601</f>
        <v>2628.54</v>
      </c>
      <c r="AL466" s="28">
        <f t="shared" si="86"/>
        <v>0</v>
      </c>
      <c r="AM466" s="27">
        <f t="shared" si="87"/>
        <v>0</v>
      </c>
      <c r="AN466" s="79">
        <f t="shared" si="93"/>
        <v>0</v>
      </c>
    </row>
    <row r="467" spans="1:40" ht="15.75" customHeight="1" x14ac:dyDescent="0.25">
      <c r="A467" s="126">
        <v>1</v>
      </c>
      <c r="B467" s="77">
        <v>520</v>
      </c>
      <c r="C467" s="77">
        <v>13</v>
      </c>
      <c r="D467" s="81" t="s">
        <v>598</v>
      </c>
      <c r="E467" s="78" t="s">
        <v>123</v>
      </c>
      <c r="F467" s="124">
        <v>75062</v>
      </c>
      <c r="G467" s="34">
        <v>15</v>
      </c>
      <c r="H467" s="34">
        <v>216478319.27000001</v>
      </c>
      <c r="I467" s="33">
        <v>23113864.825199999</v>
      </c>
      <c r="J467" s="28">
        <v>222369122.61151999</v>
      </c>
      <c r="K467" s="34">
        <v>220334625.97</v>
      </c>
      <c r="L467" s="33">
        <v>21694249.942899998</v>
      </c>
      <c r="M467" s="28">
        <v>228436432.43116498</v>
      </c>
      <c r="N467" s="34">
        <v>188273667.16</v>
      </c>
      <c r="O467" s="33">
        <v>19712061.8024</v>
      </c>
      <c r="P467" s="28">
        <v>193845846.16123998</v>
      </c>
      <c r="Q467" s="34">
        <v>203635368.21000001</v>
      </c>
      <c r="R467" s="33">
        <v>21740417.0198</v>
      </c>
      <c r="S467" s="28">
        <f t="shared" si="88"/>
        <v>209179193.86872998</v>
      </c>
      <c r="T467" s="34">
        <v>188569131.16999999</v>
      </c>
      <c r="U467" s="33">
        <v>20167996.554375</v>
      </c>
      <c r="V467" s="32">
        <f t="shared" si="89"/>
        <v>193661304.80796874</v>
      </c>
      <c r="W467" s="34">
        <v>220507625.31</v>
      </c>
      <c r="X467" s="33">
        <v>23625874.038506001</v>
      </c>
      <c r="Y467" s="32">
        <f t="shared" si="85"/>
        <v>226414013.96221808</v>
      </c>
      <c r="Z467" s="34">
        <v>239039541.69</v>
      </c>
      <c r="AA467" s="33">
        <v>25611441.217758998</v>
      </c>
      <c r="AB467" s="32">
        <f t="shared" si="90"/>
        <v>245442315.54307711</v>
      </c>
      <c r="AC467" s="34"/>
      <c r="AD467" s="33"/>
      <c r="AE467" s="32"/>
      <c r="AF467" s="34"/>
      <c r="AG467" s="33"/>
      <c r="AH467" s="32"/>
      <c r="AI467" s="147">
        <f t="shared" si="91"/>
        <v>213708534.87</v>
      </c>
      <c r="AJ467" s="30">
        <f t="shared" si="92"/>
        <v>2847.09</v>
      </c>
      <c r="AK467" s="29">
        <f>+$AL$601</f>
        <v>2628.54</v>
      </c>
      <c r="AL467" s="28">
        <f t="shared" si="86"/>
        <v>0</v>
      </c>
      <c r="AM467" s="27">
        <f t="shared" si="87"/>
        <v>0</v>
      </c>
      <c r="AN467" s="79">
        <f t="shared" si="93"/>
        <v>0</v>
      </c>
    </row>
    <row r="468" spans="1:40" ht="15.75" customHeight="1" x14ac:dyDescent="0.25">
      <c r="A468" s="126">
        <v>1</v>
      </c>
      <c r="B468" s="77">
        <v>521</v>
      </c>
      <c r="C468" s="77">
        <v>2</v>
      </c>
      <c r="D468" s="81" t="s">
        <v>597</v>
      </c>
      <c r="E468" s="78" t="s">
        <v>544</v>
      </c>
      <c r="F468" s="124">
        <v>996</v>
      </c>
      <c r="G468" s="34">
        <v>10</v>
      </c>
      <c r="H468" s="34">
        <v>1009482.85</v>
      </c>
      <c r="I468" s="33">
        <v>0</v>
      </c>
      <c r="J468" s="28">
        <v>1110431.135</v>
      </c>
      <c r="K468" s="34">
        <v>1254748.33</v>
      </c>
      <c r="L468" s="33">
        <v>0</v>
      </c>
      <c r="M468" s="28">
        <v>1380223.1630000002</v>
      </c>
      <c r="N468" s="34">
        <v>801672.97</v>
      </c>
      <c r="O468" s="33">
        <v>0</v>
      </c>
      <c r="P468" s="28">
        <v>881840.26699999999</v>
      </c>
      <c r="Q468" s="34">
        <v>863980.08</v>
      </c>
      <c r="R468" s="33">
        <v>0</v>
      </c>
      <c r="S468" s="28">
        <f t="shared" si="88"/>
        <v>950378.08799999999</v>
      </c>
      <c r="T468" s="34">
        <v>873823.26</v>
      </c>
      <c r="U468" s="33">
        <v>0</v>
      </c>
      <c r="V468" s="32">
        <f t="shared" si="89"/>
        <v>961205.58600000013</v>
      </c>
      <c r="W468" s="34">
        <v>1180031.22</v>
      </c>
      <c r="X468" s="33">
        <v>0</v>
      </c>
      <c r="Y468" s="32">
        <f t="shared" si="85"/>
        <v>1298034.3420000002</v>
      </c>
      <c r="Z468" s="34">
        <v>1351641.31</v>
      </c>
      <c r="AA468" s="33">
        <v>0</v>
      </c>
      <c r="AB468" s="32">
        <f t="shared" si="90"/>
        <v>1486805.4410000001</v>
      </c>
      <c r="AC468" s="34"/>
      <c r="AD468" s="33"/>
      <c r="AE468" s="32"/>
      <c r="AF468" s="34"/>
      <c r="AG468" s="33"/>
      <c r="AH468" s="32"/>
      <c r="AI468" s="147">
        <f t="shared" si="91"/>
        <v>1115652.74</v>
      </c>
      <c r="AJ468" s="30">
        <f t="shared" si="92"/>
        <v>1120.1300000000001</v>
      </c>
      <c r="AK468" s="29">
        <f>+$AL$600</f>
        <v>2144.19</v>
      </c>
      <c r="AL468" s="28">
        <f t="shared" si="86"/>
        <v>1019963.7599999999</v>
      </c>
      <c r="AM468" s="27">
        <f t="shared" si="87"/>
        <v>4.3814462226708824E-4</v>
      </c>
      <c r="AN468" s="79">
        <f t="shared" si="93"/>
        <v>4.3814462226708802E-4</v>
      </c>
    </row>
    <row r="469" spans="1:40" ht="15.75" customHeight="1" x14ac:dyDescent="0.25">
      <c r="A469" s="126">
        <v>1</v>
      </c>
      <c r="B469" s="77">
        <v>522</v>
      </c>
      <c r="C469" s="77">
        <v>17</v>
      </c>
      <c r="D469" s="81" t="s">
        <v>597</v>
      </c>
      <c r="E469" s="78" t="s">
        <v>545</v>
      </c>
      <c r="F469" s="124">
        <v>1188</v>
      </c>
      <c r="G469" s="34">
        <v>10</v>
      </c>
      <c r="H469" s="34">
        <v>1062950.3400000001</v>
      </c>
      <c r="I469" s="33">
        <v>83842.565600000002</v>
      </c>
      <c r="J469" s="28">
        <v>1077018.5518400003</v>
      </c>
      <c r="K469" s="34">
        <v>1196527.8500000001</v>
      </c>
      <c r="L469" s="33">
        <v>85361.387499999997</v>
      </c>
      <c r="M469" s="28">
        <v>1222283.1087500004</v>
      </c>
      <c r="N469" s="34">
        <v>1126167.51</v>
      </c>
      <c r="O469" s="33">
        <v>63108.299700000003</v>
      </c>
      <c r="P469" s="28">
        <v>1169365.13133</v>
      </c>
      <c r="Q469" s="34">
        <v>1020707.34</v>
      </c>
      <c r="R469" s="33">
        <v>57813.036999999997</v>
      </c>
      <c r="S469" s="28">
        <f t="shared" si="88"/>
        <v>1059183.7333</v>
      </c>
      <c r="T469" s="34">
        <v>919700.68</v>
      </c>
      <c r="U469" s="33">
        <v>53209.906515000002</v>
      </c>
      <c r="V469" s="32">
        <f t="shared" si="89"/>
        <v>953139.85083350004</v>
      </c>
      <c r="W469" s="34">
        <v>863405.57</v>
      </c>
      <c r="X469" s="33">
        <v>48872.312945999998</v>
      </c>
      <c r="Y469" s="32">
        <f t="shared" si="85"/>
        <v>895986.58275940001</v>
      </c>
      <c r="Z469" s="34">
        <v>910075.86</v>
      </c>
      <c r="AA469" s="33">
        <v>51513.993941000001</v>
      </c>
      <c r="AB469" s="32">
        <f t="shared" si="90"/>
        <v>944418.05266490008</v>
      </c>
      <c r="AC469" s="34"/>
      <c r="AD469" s="33"/>
      <c r="AE469" s="32"/>
      <c r="AF469" s="34"/>
      <c r="AG469" s="33"/>
      <c r="AH469" s="32"/>
      <c r="AI469" s="147">
        <f t="shared" si="91"/>
        <v>1004418.67</v>
      </c>
      <c r="AJ469" s="30">
        <f t="shared" si="92"/>
        <v>845.47</v>
      </c>
      <c r="AK469" s="29">
        <f>+$AL$600</f>
        <v>2144.19</v>
      </c>
      <c r="AL469" s="28">
        <f t="shared" si="86"/>
        <v>1542879.36</v>
      </c>
      <c r="AM469" s="27">
        <f t="shared" si="87"/>
        <v>6.6277285615607264E-4</v>
      </c>
      <c r="AN469" s="79">
        <f t="shared" si="93"/>
        <v>6.6277285615607296E-4</v>
      </c>
    </row>
    <row r="470" spans="1:40" ht="15.75" customHeight="1" x14ac:dyDescent="0.25">
      <c r="A470" s="126">
        <v>1</v>
      </c>
      <c r="B470" s="77">
        <v>523</v>
      </c>
      <c r="C470" s="77">
        <v>19</v>
      </c>
      <c r="D470" s="81" t="s">
        <v>597</v>
      </c>
      <c r="E470" s="78" t="s">
        <v>546</v>
      </c>
      <c r="F470" s="124">
        <v>757</v>
      </c>
      <c r="G470" s="34">
        <v>10</v>
      </c>
      <c r="H470" s="34">
        <v>259456.18</v>
      </c>
      <c r="I470" s="33">
        <v>0</v>
      </c>
      <c r="J470" s="28">
        <v>285401.79800000001</v>
      </c>
      <c r="K470" s="34">
        <v>286161.71999999997</v>
      </c>
      <c r="L470" s="33">
        <v>0</v>
      </c>
      <c r="M470" s="28">
        <v>314777.89199999999</v>
      </c>
      <c r="N470" s="34">
        <v>196422.51</v>
      </c>
      <c r="O470" s="33">
        <v>0</v>
      </c>
      <c r="P470" s="28">
        <v>216064.76100000003</v>
      </c>
      <c r="Q470" s="34">
        <v>318580.44</v>
      </c>
      <c r="R470" s="33">
        <v>0</v>
      </c>
      <c r="S470" s="28">
        <f t="shared" si="88"/>
        <v>350438.48400000005</v>
      </c>
      <c r="T470" s="34">
        <v>302216.75</v>
      </c>
      <c r="U470" s="33">
        <v>0</v>
      </c>
      <c r="V470" s="32">
        <f t="shared" si="89"/>
        <v>332438.42500000005</v>
      </c>
      <c r="W470" s="34">
        <v>432520.48</v>
      </c>
      <c r="X470" s="33">
        <v>0</v>
      </c>
      <c r="Y470" s="32">
        <f t="shared" si="85"/>
        <v>475772.52799999999</v>
      </c>
      <c r="Z470" s="34">
        <v>668291.38</v>
      </c>
      <c r="AA470" s="33">
        <v>0</v>
      </c>
      <c r="AB470" s="32">
        <f t="shared" si="90"/>
        <v>735120.51800000004</v>
      </c>
      <c r="AC470" s="34"/>
      <c r="AD470" s="33"/>
      <c r="AE470" s="32"/>
      <c r="AF470" s="34"/>
      <c r="AG470" s="33"/>
      <c r="AH470" s="32"/>
      <c r="AI470" s="147">
        <f t="shared" si="91"/>
        <v>421966.94</v>
      </c>
      <c r="AJ470" s="30">
        <f t="shared" si="92"/>
        <v>557.41999999999996</v>
      </c>
      <c r="AK470" s="29">
        <f>+$AL$600</f>
        <v>2144.19</v>
      </c>
      <c r="AL470" s="28">
        <f t="shared" si="86"/>
        <v>1201184.8899999999</v>
      </c>
      <c r="AM470" s="27">
        <f t="shared" si="87"/>
        <v>5.1599156807491278E-4</v>
      </c>
      <c r="AN470" s="79">
        <f t="shared" si="93"/>
        <v>5.15991568074913E-4</v>
      </c>
    </row>
    <row r="471" spans="1:40" ht="15.75" customHeight="1" x14ac:dyDescent="0.25">
      <c r="A471" s="126">
        <v>1</v>
      </c>
      <c r="B471" s="77">
        <v>524</v>
      </c>
      <c r="C471" s="77">
        <v>10</v>
      </c>
      <c r="D471" s="81" t="s">
        <v>597</v>
      </c>
      <c r="E471" s="78" t="s">
        <v>547</v>
      </c>
      <c r="F471" s="124">
        <v>1904</v>
      </c>
      <c r="G471" s="34">
        <v>10</v>
      </c>
      <c r="H471" s="34">
        <v>1525350.18</v>
      </c>
      <c r="I471" s="33">
        <v>0</v>
      </c>
      <c r="J471" s="28">
        <v>1677885.1980000001</v>
      </c>
      <c r="K471" s="34">
        <v>1310777.6599999999</v>
      </c>
      <c r="L471" s="33">
        <v>0</v>
      </c>
      <c r="M471" s="28">
        <v>1441855.426</v>
      </c>
      <c r="N471" s="34">
        <v>733407.01</v>
      </c>
      <c r="O471" s="33">
        <v>0</v>
      </c>
      <c r="P471" s="28">
        <v>806747.71100000013</v>
      </c>
      <c r="Q471" s="34">
        <v>805556.77</v>
      </c>
      <c r="R471" s="33">
        <v>0</v>
      </c>
      <c r="S471" s="28">
        <f t="shared" si="88"/>
        <v>886112.44700000004</v>
      </c>
      <c r="T471" s="34">
        <v>701372.82</v>
      </c>
      <c r="U471" s="33">
        <v>0</v>
      </c>
      <c r="V471" s="32">
        <f t="shared" si="89"/>
        <v>771510.10199999996</v>
      </c>
      <c r="W471" s="34">
        <v>1101063.8500000001</v>
      </c>
      <c r="X471" s="33">
        <v>0</v>
      </c>
      <c r="Y471" s="32">
        <f t="shared" si="85"/>
        <v>1211170.2350000001</v>
      </c>
      <c r="Z471" s="34">
        <v>1255751.27</v>
      </c>
      <c r="AA471" s="33">
        <v>0</v>
      </c>
      <c r="AB471" s="32">
        <f t="shared" si="90"/>
        <v>1381326.3970000001</v>
      </c>
      <c r="AC471" s="34"/>
      <c r="AD471" s="33"/>
      <c r="AE471" s="32"/>
      <c r="AF471" s="34"/>
      <c r="AG471" s="33"/>
      <c r="AH471" s="32"/>
      <c r="AI471" s="147">
        <f t="shared" si="91"/>
        <v>1011373.38</v>
      </c>
      <c r="AJ471" s="30">
        <f t="shared" si="92"/>
        <v>531.17999999999995</v>
      </c>
      <c r="AK471" s="29">
        <f>+$AL$600</f>
        <v>2144.19</v>
      </c>
      <c r="AL471" s="28">
        <f t="shared" si="86"/>
        <v>3071171.0400000005</v>
      </c>
      <c r="AM471" s="27">
        <f t="shared" si="87"/>
        <v>1.3192792999218138E-3</v>
      </c>
      <c r="AN471" s="79">
        <f t="shared" si="93"/>
        <v>1.3192792999218101E-3</v>
      </c>
    </row>
    <row r="472" spans="1:40" ht="15.75" customHeight="1" x14ac:dyDescent="0.25">
      <c r="A472" s="126">
        <v>1</v>
      </c>
      <c r="B472" s="77">
        <v>525</v>
      </c>
      <c r="C472" s="77">
        <v>13</v>
      </c>
      <c r="D472" s="81" t="s">
        <v>597</v>
      </c>
      <c r="E472" s="78" t="s">
        <v>548</v>
      </c>
      <c r="F472" s="124">
        <v>2060</v>
      </c>
      <c r="G472" s="34">
        <v>10</v>
      </c>
      <c r="H472" s="34">
        <v>1956152.8</v>
      </c>
      <c r="I472" s="33">
        <v>0</v>
      </c>
      <c r="J472" s="28">
        <v>2151768.08</v>
      </c>
      <c r="K472" s="34">
        <v>1775174.07</v>
      </c>
      <c r="L472" s="33">
        <v>0</v>
      </c>
      <c r="M472" s="28">
        <v>1952691.4770000002</v>
      </c>
      <c r="N472" s="34">
        <v>2449938.17</v>
      </c>
      <c r="O472" s="33">
        <v>0</v>
      </c>
      <c r="P472" s="28">
        <v>2694931.9870000002</v>
      </c>
      <c r="Q472" s="34">
        <v>2799816.09</v>
      </c>
      <c r="R472" s="33">
        <v>0</v>
      </c>
      <c r="S472" s="28">
        <f t="shared" si="88"/>
        <v>3079797.699</v>
      </c>
      <c r="T472" s="34">
        <v>2422583.0499999998</v>
      </c>
      <c r="U472" s="33">
        <v>0</v>
      </c>
      <c r="V472" s="32">
        <f t="shared" si="89"/>
        <v>2664841.355</v>
      </c>
      <c r="W472" s="34">
        <v>2788872.57</v>
      </c>
      <c r="X472" s="33">
        <v>0</v>
      </c>
      <c r="Y472" s="32">
        <f t="shared" si="85"/>
        <v>3067759.827</v>
      </c>
      <c r="Z472" s="34">
        <v>3516506.78</v>
      </c>
      <c r="AA472" s="33">
        <v>0</v>
      </c>
      <c r="AB472" s="32">
        <f t="shared" si="90"/>
        <v>3868157.4580000001</v>
      </c>
      <c r="AC472" s="34"/>
      <c r="AD472" s="33"/>
      <c r="AE472" s="32"/>
      <c r="AF472" s="34"/>
      <c r="AG472" s="33"/>
      <c r="AH472" s="32"/>
      <c r="AI472" s="147">
        <f t="shared" si="91"/>
        <v>3075097.67</v>
      </c>
      <c r="AJ472" s="30">
        <f t="shared" si="92"/>
        <v>1492.77</v>
      </c>
      <c r="AK472" s="29">
        <f>+$AL$600</f>
        <v>2144.19</v>
      </c>
      <c r="AL472" s="28">
        <f t="shared" si="86"/>
        <v>1341925.2000000002</v>
      </c>
      <c r="AM472" s="27">
        <f t="shared" si="87"/>
        <v>5.764492160630168E-4</v>
      </c>
      <c r="AN472" s="79">
        <f t="shared" si="93"/>
        <v>5.7644921606301702E-4</v>
      </c>
    </row>
    <row r="473" spans="1:40" ht="15.75" customHeight="1" x14ac:dyDescent="0.25">
      <c r="A473" s="126">
        <v>1</v>
      </c>
      <c r="B473" s="77">
        <v>526</v>
      </c>
      <c r="C473" s="77">
        <v>2</v>
      </c>
      <c r="D473" s="81" t="s">
        <v>598</v>
      </c>
      <c r="E473" s="78" t="s">
        <v>126</v>
      </c>
      <c r="F473" s="124">
        <v>6096</v>
      </c>
      <c r="G473" s="34">
        <v>12</v>
      </c>
      <c r="H473" s="34">
        <v>10414702.619999999</v>
      </c>
      <c r="I473" s="33">
        <v>937323.23329999996</v>
      </c>
      <c r="J473" s="28">
        <v>10614664.913104</v>
      </c>
      <c r="K473" s="34">
        <v>10857651.779999999</v>
      </c>
      <c r="L473" s="33">
        <v>977188.62899999996</v>
      </c>
      <c r="M473" s="28">
        <v>11066118.729119999</v>
      </c>
      <c r="N473" s="34">
        <v>10014537.76</v>
      </c>
      <c r="O473" s="33">
        <v>901308.90430000005</v>
      </c>
      <c r="P473" s="28">
        <v>10206816.318384001</v>
      </c>
      <c r="Q473" s="34">
        <v>9782999.0199999996</v>
      </c>
      <c r="R473" s="33">
        <v>883523.27859999996</v>
      </c>
      <c r="S473" s="28">
        <f t="shared" si="88"/>
        <v>9967412.830368001</v>
      </c>
      <c r="T473" s="34">
        <v>9481026.8800000008</v>
      </c>
      <c r="U473" s="33">
        <v>857531.83077700005</v>
      </c>
      <c r="V473" s="32">
        <f t="shared" si="89"/>
        <v>9658314.4551297612</v>
      </c>
      <c r="W473" s="34">
        <v>10687687.51</v>
      </c>
      <c r="X473" s="33">
        <v>971606.47204400005</v>
      </c>
      <c r="Y473" s="32">
        <f t="shared" si="85"/>
        <v>10882010.762510721</v>
      </c>
      <c r="Z473" s="34">
        <v>12617057.300000001</v>
      </c>
      <c r="AA473" s="33">
        <v>1147003.378366</v>
      </c>
      <c r="AB473" s="32">
        <f t="shared" si="90"/>
        <v>12846460.39223008</v>
      </c>
      <c r="AC473" s="34"/>
      <c r="AD473" s="33"/>
      <c r="AE473" s="32"/>
      <c r="AF473" s="34"/>
      <c r="AG473" s="33"/>
      <c r="AH473" s="32"/>
      <c r="AI473" s="147">
        <f t="shared" si="91"/>
        <v>10712202.949999999</v>
      </c>
      <c r="AJ473" s="30">
        <f t="shared" si="92"/>
        <v>1757.25</v>
      </c>
      <c r="AK473" s="29">
        <f>+$AL$601</f>
        <v>2628.54</v>
      </c>
      <c r="AL473" s="28">
        <f t="shared" si="86"/>
        <v>5311383.84</v>
      </c>
      <c r="AM473" s="27">
        <f t="shared" si="87"/>
        <v>2.2816048545610257E-3</v>
      </c>
      <c r="AN473" s="79">
        <f t="shared" si="93"/>
        <v>2.28160485456103E-3</v>
      </c>
    </row>
    <row r="474" spans="1:40" ht="15.75" customHeight="1" x14ac:dyDescent="0.25">
      <c r="A474" s="126">
        <v>1</v>
      </c>
      <c r="B474" s="77">
        <v>527</v>
      </c>
      <c r="C474" s="77">
        <v>2</v>
      </c>
      <c r="D474" s="81" t="s">
        <v>597</v>
      </c>
      <c r="E474" s="78" t="s">
        <v>549</v>
      </c>
      <c r="F474" s="124">
        <v>2600</v>
      </c>
      <c r="G474" s="34">
        <v>10</v>
      </c>
      <c r="H474" s="34">
        <v>5626791.6600000001</v>
      </c>
      <c r="I474" s="33">
        <v>265263.18030000001</v>
      </c>
      <c r="J474" s="28">
        <v>5897681.3276700005</v>
      </c>
      <c r="K474" s="34">
        <v>5304865.3099999996</v>
      </c>
      <c r="L474" s="33">
        <v>250086.66459999999</v>
      </c>
      <c r="M474" s="28">
        <v>5560256.5099400003</v>
      </c>
      <c r="N474" s="34">
        <v>4924318.7699999996</v>
      </c>
      <c r="O474" s="33">
        <v>232146.8559</v>
      </c>
      <c r="P474" s="28">
        <v>5161389.1055100001</v>
      </c>
      <c r="Q474" s="34">
        <v>5144823.9000000004</v>
      </c>
      <c r="R474" s="33">
        <v>243711.68169999999</v>
      </c>
      <c r="S474" s="28">
        <f t="shared" si="88"/>
        <v>5391223.4401300009</v>
      </c>
      <c r="T474" s="34">
        <v>4453279.97</v>
      </c>
      <c r="U474" s="33">
        <v>211082.828736</v>
      </c>
      <c r="V474" s="32">
        <f t="shared" si="89"/>
        <v>4666416.8553904006</v>
      </c>
      <c r="W474" s="34">
        <v>5844834.3700000001</v>
      </c>
      <c r="X474" s="33">
        <v>278325.32802100002</v>
      </c>
      <c r="Y474" s="32">
        <f t="shared" si="85"/>
        <v>6123159.9461769005</v>
      </c>
      <c r="Z474" s="34">
        <v>6196879.4299999997</v>
      </c>
      <c r="AA474" s="33">
        <v>295089.375337</v>
      </c>
      <c r="AB474" s="32">
        <f t="shared" si="90"/>
        <v>6491969.0601292998</v>
      </c>
      <c r="AC474" s="34"/>
      <c r="AD474" s="33"/>
      <c r="AE474" s="32"/>
      <c r="AF474" s="34"/>
      <c r="AG474" s="33"/>
      <c r="AH474" s="32"/>
      <c r="AI474" s="147">
        <f t="shared" si="91"/>
        <v>5566831.6799999997</v>
      </c>
      <c r="AJ474" s="30">
        <f t="shared" si="92"/>
        <v>2141.09</v>
      </c>
      <c r="AK474" s="29">
        <f>+$AL$600</f>
        <v>2144.19</v>
      </c>
      <c r="AL474" s="28">
        <f t="shared" si="86"/>
        <v>8059.9999999997635</v>
      </c>
      <c r="AM474" s="27">
        <f t="shared" si="87"/>
        <v>3.4623246373700846E-6</v>
      </c>
      <c r="AN474" s="79">
        <f t="shared" si="93"/>
        <v>3.4623246373699999E-6</v>
      </c>
    </row>
    <row r="475" spans="1:40" ht="15.75" customHeight="1" x14ac:dyDescent="0.25">
      <c r="A475" s="126">
        <v>1</v>
      </c>
      <c r="B475" s="77">
        <v>528</v>
      </c>
      <c r="C475" s="77">
        <v>17</v>
      </c>
      <c r="D475" s="81" t="s">
        <v>597</v>
      </c>
      <c r="E475" s="78" t="s">
        <v>550</v>
      </c>
      <c r="F475" s="124">
        <v>2048</v>
      </c>
      <c r="G475" s="34">
        <v>10</v>
      </c>
      <c r="H475" s="34">
        <v>1532936.82</v>
      </c>
      <c r="I475" s="33">
        <v>158328.7782</v>
      </c>
      <c r="J475" s="28">
        <v>1512068.8459800002</v>
      </c>
      <c r="K475" s="34">
        <v>1418001.51</v>
      </c>
      <c r="L475" s="33">
        <v>152844.1059</v>
      </c>
      <c r="M475" s="28">
        <v>1391673.14451</v>
      </c>
      <c r="N475" s="34">
        <v>965721.77</v>
      </c>
      <c r="O475" s="33">
        <v>71122.870500000005</v>
      </c>
      <c r="P475" s="28">
        <v>984058.78945000016</v>
      </c>
      <c r="Q475" s="34">
        <v>1395355.69</v>
      </c>
      <c r="R475" s="33">
        <v>106576.4712</v>
      </c>
      <c r="S475" s="28">
        <f t="shared" si="88"/>
        <v>1417657.14068</v>
      </c>
      <c r="T475" s="34">
        <v>1607865.44</v>
      </c>
      <c r="U475" s="33">
        <v>121327.76802</v>
      </c>
      <c r="V475" s="32">
        <f t="shared" si="89"/>
        <v>1635191.439178</v>
      </c>
      <c r="W475" s="34">
        <v>1811591.59</v>
      </c>
      <c r="X475" s="33">
        <v>134192.34466900001</v>
      </c>
      <c r="Y475" s="32">
        <f t="shared" si="85"/>
        <v>1845139.1698641002</v>
      </c>
      <c r="Z475" s="34">
        <v>2230041.61</v>
      </c>
      <c r="AA475" s="33">
        <v>165188.72328800001</v>
      </c>
      <c r="AB475" s="32">
        <f t="shared" si="90"/>
        <v>2271338.1753831999</v>
      </c>
      <c r="AC475" s="34"/>
      <c r="AD475" s="33"/>
      <c r="AE475" s="32"/>
      <c r="AF475" s="34"/>
      <c r="AG475" s="33"/>
      <c r="AH475" s="32"/>
      <c r="AI475" s="147">
        <f t="shared" si="91"/>
        <v>1630676.94</v>
      </c>
      <c r="AJ475" s="30">
        <f t="shared" si="92"/>
        <v>796.23</v>
      </c>
      <c r="AK475" s="29">
        <f>+$AL$600</f>
        <v>2144.19</v>
      </c>
      <c r="AL475" s="28">
        <f t="shared" si="86"/>
        <v>2760622.0800000001</v>
      </c>
      <c r="AM475" s="27">
        <f t="shared" si="87"/>
        <v>1.1858771516193708E-3</v>
      </c>
      <c r="AN475" s="79">
        <f t="shared" si="93"/>
        <v>1.1858771516193699E-3</v>
      </c>
    </row>
    <row r="476" spans="1:40" ht="15.75" customHeight="1" x14ac:dyDescent="0.25">
      <c r="A476" s="126">
        <v>1</v>
      </c>
      <c r="B476" s="77">
        <v>530</v>
      </c>
      <c r="C476" s="77">
        <v>4</v>
      </c>
      <c r="D476" s="81" t="s">
        <v>597</v>
      </c>
      <c r="E476" s="78" t="s">
        <v>552</v>
      </c>
      <c r="F476" s="124">
        <v>1889</v>
      </c>
      <c r="G476" s="34">
        <v>10</v>
      </c>
      <c r="H476" s="34">
        <v>2343913.4700000002</v>
      </c>
      <c r="I476" s="33">
        <v>110499.35</v>
      </c>
      <c r="J476" s="28">
        <v>2456755.5320000001</v>
      </c>
      <c r="K476" s="34">
        <v>2211230.23</v>
      </c>
      <c r="L476" s="33">
        <v>104244.24219999999</v>
      </c>
      <c r="M476" s="28">
        <v>2317684.5865799999</v>
      </c>
      <c r="N476" s="34">
        <v>1536404.47</v>
      </c>
      <c r="O476" s="33">
        <v>72430.068400000004</v>
      </c>
      <c r="P476" s="28">
        <v>1610371.8417600002</v>
      </c>
      <c r="Q476" s="34">
        <v>1956159.85</v>
      </c>
      <c r="R476" s="33">
        <v>93649.677200000006</v>
      </c>
      <c r="S476" s="28">
        <f t="shared" si="88"/>
        <v>2048761.1900800003</v>
      </c>
      <c r="T476" s="34">
        <v>2051801.01</v>
      </c>
      <c r="U476" s="33">
        <v>98379.353497999997</v>
      </c>
      <c r="V476" s="32">
        <f t="shared" si="89"/>
        <v>2148763.8221522002</v>
      </c>
      <c r="W476" s="34">
        <v>2889790.39</v>
      </c>
      <c r="X476" s="33">
        <v>1069.9666219999999</v>
      </c>
      <c r="Y476" s="32">
        <f t="shared" si="85"/>
        <v>3177592.4657158004</v>
      </c>
      <c r="Z476" s="34">
        <v>3180103.94</v>
      </c>
      <c r="AA476" s="33">
        <v>0</v>
      </c>
      <c r="AB476" s="32">
        <f t="shared" si="90"/>
        <v>3498114.3340000003</v>
      </c>
      <c r="AC476" s="34"/>
      <c r="AD476" s="33"/>
      <c r="AE476" s="32"/>
      <c r="AF476" s="34"/>
      <c r="AG476" s="33"/>
      <c r="AH476" s="32"/>
      <c r="AI476" s="147">
        <f t="shared" si="91"/>
        <v>2496720.73</v>
      </c>
      <c r="AJ476" s="30">
        <f t="shared" si="92"/>
        <v>1321.72</v>
      </c>
      <c r="AK476" s="29">
        <f>+$AL$600</f>
        <v>2144.19</v>
      </c>
      <c r="AL476" s="28">
        <f t="shared" si="86"/>
        <v>1553645.83</v>
      </c>
      <c r="AM476" s="27">
        <f t="shared" si="87"/>
        <v>6.6739779590030423E-4</v>
      </c>
      <c r="AN476" s="79">
        <f t="shared" si="93"/>
        <v>6.6739779590030402E-4</v>
      </c>
    </row>
    <row r="477" spans="1:40" ht="15.75" customHeight="1" x14ac:dyDescent="0.25">
      <c r="A477" s="126">
        <v>1</v>
      </c>
      <c r="B477" s="77">
        <v>531</v>
      </c>
      <c r="C477" s="77">
        <v>18</v>
      </c>
      <c r="D477" s="81" t="s">
        <v>597</v>
      </c>
      <c r="E477" s="78" t="s">
        <v>553</v>
      </c>
      <c r="F477" s="124">
        <v>3483</v>
      </c>
      <c r="G477" s="34">
        <v>10</v>
      </c>
      <c r="H477" s="34">
        <v>8400167.0700000003</v>
      </c>
      <c r="I477" s="33">
        <v>425161.30839999998</v>
      </c>
      <c r="J477" s="28">
        <v>8772506.3377600014</v>
      </c>
      <c r="K477" s="34">
        <v>8666916.4299999997</v>
      </c>
      <c r="L477" s="33">
        <v>408582.52340000001</v>
      </c>
      <c r="M477" s="28">
        <v>9084167.2972599994</v>
      </c>
      <c r="N477" s="34">
        <v>7762537.7999999998</v>
      </c>
      <c r="O477" s="33">
        <v>365948.62219999998</v>
      </c>
      <c r="P477" s="28">
        <v>8136248.0955800004</v>
      </c>
      <c r="Q477" s="34">
        <v>8935311.7300000004</v>
      </c>
      <c r="R477" s="33">
        <v>423612.75219999999</v>
      </c>
      <c r="S477" s="28">
        <f t="shared" si="88"/>
        <v>9362868.8755800016</v>
      </c>
      <c r="T477" s="34">
        <v>8280649.9199999999</v>
      </c>
      <c r="U477" s="33">
        <v>392992.20070599997</v>
      </c>
      <c r="V477" s="32">
        <f t="shared" si="89"/>
        <v>8676423.4912234005</v>
      </c>
      <c r="W477" s="34">
        <v>9394693.5700000003</v>
      </c>
      <c r="X477" s="33">
        <v>447368.89767600002</v>
      </c>
      <c r="Y477" s="32">
        <f t="shared" si="85"/>
        <v>9842057.1395564005</v>
      </c>
      <c r="Z477" s="34">
        <v>10298615.08</v>
      </c>
      <c r="AA477" s="33">
        <v>490412.98796400003</v>
      </c>
      <c r="AB477" s="32">
        <f t="shared" si="90"/>
        <v>10789022.3012396</v>
      </c>
      <c r="AC477" s="34"/>
      <c r="AD477" s="33"/>
      <c r="AE477" s="32"/>
      <c r="AF477" s="34"/>
      <c r="AG477" s="33"/>
      <c r="AH477" s="32"/>
      <c r="AI477" s="147">
        <f t="shared" si="91"/>
        <v>9361323.9800000004</v>
      </c>
      <c r="AJ477" s="30">
        <f t="shared" si="92"/>
        <v>2687.72</v>
      </c>
      <c r="AK477" s="29">
        <f>+$AL$600</f>
        <v>2144.19</v>
      </c>
      <c r="AL477" s="28">
        <f t="shared" si="86"/>
        <v>0</v>
      </c>
      <c r="AM477" s="27">
        <f t="shared" si="87"/>
        <v>0</v>
      </c>
      <c r="AN477" s="79">
        <f t="shared" si="93"/>
        <v>0</v>
      </c>
    </row>
    <row r="478" spans="1:40" ht="15.75" customHeight="1" x14ac:dyDescent="0.25">
      <c r="A478" s="126">
        <v>1</v>
      </c>
      <c r="B478" s="77">
        <v>533</v>
      </c>
      <c r="C478" s="77">
        <v>1</v>
      </c>
      <c r="D478" s="81" t="s">
        <v>597</v>
      </c>
      <c r="E478" s="78" t="s">
        <v>295</v>
      </c>
      <c r="F478" s="124">
        <v>2640</v>
      </c>
      <c r="G478" s="34">
        <v>10</v>
      </c>
      <c r="H478" s="34">
        <v>3675660.6</v>
      </c>
      <c r="I478" s="33">
        <v>205975.9564</v>
      </c>
      <c r="J478" s="28">
        <v>3816653.1079600002</v>
      </c>
      <c r="K478" s="34">
        <v>3790214.44</v>
      </c>
      <c r="L478" s="33">
        <v>212395.2653</v>
      </c>
      <c r="M478" s="28">
        <v>3935601.0921700001</v>
      </c>
      <c r="N478" s="34">
        <v>3311268.73</v>
      </c>
      <c r="O478" s="33">
        <v>185556.1335</v>
      </c>
      <c r="P478" s="28">
        <v>3438283.8561500004</v>
      </c>
      <c r="Q478" s="34">
        <v>3272588.18</v>
      </c>
      <c r="R478" s="33">
        <v>185171.02299999999</v>
      </c>
      <c r="S478" s="28">
        <f t="shared" si="88"/>
        <v>3396158.8727000002</v>
      </c>
      <c r="T478" s="34">
        <v>3370652.36</v>
      </c>
      <c r="U478" s="33">
        <v>191343.98501900001</v>
      </c>
      <c r="V478" s="32">
        <f t="shared" si="89"/>
        <v>3497239.2124791006</v>
      </c>
      <c r="W478" s="34">
        <v>5862347.9500000002</v>
      </c>
      <c r="X478" s="33">
        <v>331831.33816799999</v>
      </c>
      <c r="Y478" s="32">
        <f t="shared" si="85"/>
        <v>6083568.2730152011</v>
      </c>
      <c r="Z478" s="34">
        <v>4433602.53</v>
      </c>
      <c r="AA478" s="33">
        <v>250958.962677</v>
      </c>
      <c r="AB478" s="32">
        <f t="shared" si="90"/>
        <v>4600907.9240553007</v>
      </c>
      <c r="AC478" s="34"/>
      <c r="AD478" s="33"/>
      <c r="AE478" s="32"/>
      <c r="AF478" s="34"/>
      <c r="AG478" s="33"/>
      <c r="AH478" s="32"/>
      <c r="AI478" s="147">
        <f t="shared" si="91"/>
        <v>4203231.63</v>
      </c>
      <c r="AJ478" s="30">
        <f t="shared" si="92"/>
        <v>1592.13</v>
      </c>
      <c r="AK478" s="29">
        <f>+$AL$600</f>
        <v>2144.19</v>
      </c>
      <c r="AL478" s="28">
        <f t="shared" si="86"/>
        <v>1457438.4</v>
      </c>
      <c r="AM478" s="27">
        <f t="shared" si="87"/>
        <v>6.2607008433863325E-4</v>
      </c>
      <c r="AN478" s="79">
        <f t="shared" si="93"/>
        <v>6.2607008433863303E-4</v>
      </c>
    </row>
    <row r="479" spans="1:40" ht="15.75" customHeight="1" x14ac:dyDescent="0.25">
      <c r="A479" s="126">
        <v>1</v>
      </c>
      <c r="B479" s="77">
        <v>534</v>
      </c>
      <c r="C479" s="77">
        <v>16</v>
      </c>
      <c r="D479" s="81" t="s">
        <v>598</v>
      </c>
      <c r="E479" s="78" t="s">
        <v>127</v>
      </c>
      <c r="F479" s="124">
        <v>12090</v>
      </c>
      <c r="G479" s="34">
        <v>12</v>
      </c>
      <c r="H479" s="34">
        <v>21747456.609999999</v>
      </c>
      <c r="I479" s="33">
        <v>2306777.9215000002</v>
      </c>
      <c r="J479" s="28">
        <v>21773560.13112</v>
      </c>
      <c r="K479" s="34">
        <v>20117040.100000001</v>
      </c>
      <c r="L479" s="33">
        <v>2133837.7634999999</v>
      </c>
      <c r="M479" s="28">
        <v>20141186.616880003</v>
      </c>
      <c r="N479" s="34">
        <v>18246548.66</v>
      </c>
      <c r="O479" s="33">
        <v>1935443.3674999999</v>
      </c>
      <c r="P479" s="28">
        <v>18268437.927600004</v>
      </c>
      <c r="Q479" s="34">
        <v>16792153.25</v>
      </c>
      <c r="R479" s="33">
        <v>1803252.4482</v>
      </c>
      <c r="S479" s="28">
        <f t="shared" si="88"/>
        <v>16787568.898016002</v>
      </c>
      <c r="T479" s="34">
        <v>15059160.970000001</v>
      </c>
      <c r="U479" s="33">
        <v>1621549.92976</v>
      </c>
      <c r="V479" s="32">
        <f t="shared" si="89"/>
        <v>15050124.365068803</v>
      </c>
      <c r="W479" s="34">
        <v>18048608.989999998</v>
      </c>
      <c r="X479" s="33">
        <v>1933783.730893</v>
      </c>
      <c r="Y479" s="32">
        <f t="shared" si="85"/>
        <v>18048604.290199839</v>
      </c>
      <c r="Z479" s="34">
        <v>20524837.780000001</v>
      </c>
      <c r="AA479" s="33">
        <v>2199094.4081799998</v>
      </c>
      <c r="AB479" s="32">
        <f t="shared" si="90"/>
        <v>20524832.576438405</v>
      </c>
      <c r="AC479" s="34"/>
      <c r="AD479" s="33"/>
      <c r="AE479" s="32"/>
      <c r="AF479" s="34"/>
      <c r="AG479" s="33"/>
      <c r="AH479" s="32"/>
      <c r="AI479" s="147">
        <f t="shared" si="91"/>
        <v>17735913.609999999</v>
      </c>
      <c r="AJ479" s="30">
        <f t="shared" si="92"/>
        <v>1466.99</v>
      </c>
      <c r="AK479" s="29">
        <f>+$AL$601</f>
        <v>2628.54</v>
      </c>
      <c r="AL479" s="28">
        <f t="shared" si="86"/>
        <v>14043139.5</v>
      </c>
      <c r="AM479" s="27">
        <f t="shared" si="87"/>
        <v>6.0324947738060099E-3</v>
      </c>
      <c r="AN479" s="79">
        <f t="shared" si="93"/>
        <v>6.0324947738060099E-3</v>
      </c>
    </row>
    <row r="480" spans="1:40" ht="15.75" customHeight="1" x14ac:dyDescent="0.25">
      <c r="A480" s="126">
        <v>1</v>
      </c>
      <c r="B480" s="77">
        <v>535</v>
      </c>
      <c r="C480" s="77">
        <v>16</v>
      </c>
      <c r="D480" s="81" t="s">
        <v>598</v>
      </c>
      <c r="E480" s="78" t="s">
        <v>73</v>
      </c>
      <c r="F480" s="124">
        <v>6343</v>
      </c>
      <c r="G480" s="34">
        <v>12</v>
      </c>
      <c r="H480" s="34">
        <v>4506444.18</v>
      </c>
      <c r="I480" s="33">
        <v>531413.05900000001</v>
      </c>
      <c r="J480" s="28">
        <v>4452034.8555199997</v>
      </c>
      <c r="K480" s="34">
        <v>3801531.44</v>
      </c>
      <c r="L480" s="33">
        <v>502775.09</v>
      </c>
      <c r="M480" s="28">
        <v>3694607.1120000007</v>
      </c>
      <c r="N480" s="34">
        <v>2483007.4</v>
      </c>
      <c r="O480" s="33">
        <v>223471.31140000001</v>
      </c>
      <c r="P480" s="28">
        <v>2530680.4192320001</v>
      </c>
      <c r="Q480" s="34">
        <v>3680019.09</v>
      </c>
      <c r="R480" s="33">
        <v>334427.88260000001</v>
      </c>
      <c r="S480" s="28">
        <f t="shared" si="88"/>
        <v>3747062.1522880001</v>
      </c>
      <c r="T480" s="34">
        <v>2972363.52</v>
      </c>
      <c r="U480" s="33">
        <v>272384.60049500002</v>
      </c>
      <c r="V480" s="32">
        <f t="shared" si="89"/>
        <v>3023976.3898456004</v>
      </c>
      <c r="W480" s="34">
        <v>5117610.0999999996</v>
      </c>
      <c r="X480" s="33">
        <v>465237.64476200001</v>
      </c>
      <c r="Y480" s="32">
        <f t="shared" si="85"/>
        <v>5210657.1498665595</v>
      </c>
      <c r="Z480" s="34">
        <v>6317101</v>
      </c>
      <c r="AA480" s="33">
        <v>574282.28714599996</v>
      </c>
      <c r="AB480" s="32">
        <f t="shared" si="90"/>
        <v>6431956.9583964804</v>
      </c>
      <c r="AC480" s="34"/>
      <c r="AD480" s="33"/>
      <c r="AE480" s="32"/>
      <c r="AF480" s="34"/>
      <c r="AG480" s="33"/>
      <c r="AH480" s="32"/>
      <c r="AI480" s="147">
        <f t="shared" si="91"/>
        <v>4188866.61</v>
      </c>
      <c r="AJ480" s="30">
        <f t="shared" si="92"/>
        <v>660.39</v>
      </c>
      <c r="AK480" s="29">
        <f>+$AL$601</f>
        <v>2628.54</v>
      </c>
      <c r="AL480" s="28">
        <f t="shared" si="86"/>
        <v>12483975.450000001</v>
      </c>
      <c r="AM480" s="27">
        <f t="shared" si="87"/>
        <v>5.3627265226872901E-3</v>
      </c>
      <c r="AN480" s="79">
        <f t="shared" si="93"/>
        <v>5.3627265226872901E-3</v>
      </c>
    </row>
    <row r="481" spans="1:40" ht="15.75" customHeight="1" x14ac:dyDescent="0.25">
      <c r="A481" s="126">
        <v>1</v>
      </c>
      <c r="B481" s="77">
        <v>536</v>
      </c>
      <c r="C481" s="77">
        <v>1</v>
      </c>
      <c r="D481" s="81" t="s">
        <v>597</v>
      </c>
      <c r="E481" s="78" t="s">
        <v>421</v>
      </c>
      <c r="F481" s="124">
        <v>1252</v>
      </c>
      <c r="G481" s="34">
        <v>10</v>
      </c>
      <c r="H481" s="34">
        <v>1020236.92</v>
      </c>
      <c r="I481" s="33">
        <v>29418.57</v>
      </c>
      <c r="J481" s="28">
        <v>1089900.1850000003</v>
      </c>
      <c r="K481" s="34">
        <v>794993.39</v>
      </c>
      <c r="L481" s="33">
        <v>22923.6875</v>
      </c>
      <c r="M481" s="28">
        <v>849276.67275000003</v>
      </c>
      <c r="N481" s="34">
        <v>690700.12</v>
      </c>
      <c r="O481" s="33">
        <v>19916.383999999998</v>
      </c>
      <c r="P481" s="28">
        <v>737862.10960000008</v>
      </c>
      <c r="Q481" s="34">
        <v>673825.26</v>
      </c>
      <c r="R481" s="33">
        <v>19946.4872</v>
      </c>
      <c r="S481" s="28">
        <f t="shared" si="88"/>
        <v>719266.65008000005</v>
      </c>
      <c r="T481" s="34">
        <v>570866.94999999995</v>
      </c>
      <c r="U481" s="33">
        <v>17310.510492000001</v>
      </c>
      <c r="V481" s="32">
        <f t="shared" si="89"/>
        <v>608912.08345879999</v>
      </c>
      <c r="W481" s="34">
        <v>889226.41</v>
      </c>
      <c r="X481" s="33">
        <v>25899.913624000001</v>
      </c>
      <c r="Y481" s="32">
        <f t="shared" si="85"/>
        <v>949659.14601360005</v>
      </c>
      <c r="Z481" s="34">
        <v>1212451.9099999999</v>
      </c>
      <c r="AA481" s="33">
        <v>35314.242781000001</v>
      </c>
      <c r="AB481" s="32">
        <f t="shared" si="90"/>
        <v>1294851.4339409</v>
      </c>
      <c r="AC481" s="34"/>
      <c r="AD481" s="33"/>
      <c r="AE481" s="32"/>
      <c r="AF481" s="34"/>
      <c r="AG481" s="33"/>
      <c r="AH481" s="32"/>
      <c r="AI481" s="147">
        <f t="shared" si="91"/>
        <v>862110.28</v>
      </c>
      <c r="AJ481" s="30">
        <f t="shared" si="92"/>
        <v>688.59</v>
      </c>
      <c r="AK481" s="29">
        <f>+$AL$600</f>
        <v>2144.19</v>
      </c>
      <c r="AL481" s="28">
        <f t="shared" si="86"/>
        <v>1822411.2</v>
      </c>
      <c r="AM481" s="27">
        <f t="shared" si="87"/>
        <v>7.8285101701977241E-4</v>
      </c>
      <c r="AN481" s="79">
        <f t="shared" si="93"/>
        <v>7.8285101701977197E-4</v>
      </c>
    </row>
    <row r="482" spans="1:40" ht="15.75" customHeight="1" x14ac:dyDescent="0.25">
      <c r="A482" s="126">
        <v>1</v>
      </c>
      <c r="B482" s="77">
        <v>537</v>
      </c>
      <c r="C482" s="77">
        <v>13</v>
      </c>
      <c r="D482" s="81" t="s">
        <v>597</v>
      </c>
      <c r="E482" s="78" t="s">
        <v>363</v>
      </c>
      <c r="F482" s="124">
        <v>2375</v>
      </c>
      <c r="G482" s="34">
        <v>10</v>
      </c>
      <c r="H482" s="34">
        <v>1694750.7</v>
      </c>
      <c r="I482" s="33">
        <v>0</v>
      </c>
      <c r="J482" s="28">
        <v>1864225.77</v>
      </c>
      <c r="K482" s="34">
        <v>1884893.74</v>
      </c>
      <c r="L482" s="33">
        <v>0</v>
      </c>
      <c r="M482" s="28">
        <v>2073383.1140000001</v>
      </c>
      <c r="N482" s="34">
        <v>1886618.04</v>
      </c>
      <c r="O482" s="33">
        <v>0</v>
      </c>
      <c r="P482" s="28">
        <v>2075279.8440000003</v>
      </c>
      <c r="Q482" s="34">
        <v>2476255.5099999998</v>
      </c>
      <c r="R482" s="33">
        <v>0</v>
      </c>
      <c r="S482" s="28">
        <f t="shared" si="88"/>
        <v>2723881.0609999998</v>
      </c>
      <c r="T482" s="34">
        <v>2480944.42</v>
      </c>
      <c r="U482" s="33">
        <v>0</v>
      </c>
      <c r="V482" s="32">
        <f t="shared" si="89"/>
        <v>2729038.8620000002</v>
      </c>
      <c r="W482" s="34">
        <v>3005911.78</v>
      </c>
      <c r="X482" s="33">
        <v>0</v>
      </c>
      <c r="Y482" s="32">
        <f t="shared" si="85"/>
        <v>3306502.9580000001</v>
      </c>
      <c r="Z482" s="34">
        <v>3688835.05</v>
      </c>
      <c r="AA482" s="33">
        <v>0</v>
      </c>
      <c r="AB482" s="32">
        <f t="shared" si="90"/>
        <v>4057718.5550000002</v>
      </c>
      <c r="AC482" s="34"/>
      <c r="AD482" s="33"/>
      <c r="AE482" s="32"/>
      <c r="AF482" s="34"/>
      <c r="AG482" s="33"/>
      <c r="AH482" s="32"/>
      <c r="AI482" s="147">
        <f t="shared" si="91"/>
        <v>2978484.26</v>
      </c>
      <c r="AJ482" s="30">
        <f t="shared" si="92"/>
        <v>1254.0999999999999</v>
      </c>
      <c r="AK482" s="29">
        <f>+$AL$600</f>
        <v>2144.19</v>
      </c>
      <c r="AL482" s="28">
        <f t="shared" si="86"/>
        <v>2113963.7500000005</v>
      </c>
      <c r="AM482" s="27">
        <f t="shared" si="87"/>
        <v>9.080929000164355E-4</v>
      </c>
      <c r="AN482" s="79">
        <f t="shared" si="93"/>
        <v>9.0809290001643604E-4</v>
      </c>
    </row>
    <row r="483" spans="1:40" ht="15.75" customHeight="1" x14ac:dyDescent="0.25">
      <c r="A483" s="126">
        <v>1</v>
      </c>
      <c r="B483" s="77">
        <v>538</v>
      </c>
      <c r="C483" s="77">
        <v>8</v>
      </c>
      <c r="D483" s="81" t="s">
        <v>597</v>
      </c>
      <c r="E483" s="78" t="s">
        <v>290</v>
      </c>
      <c r="F483" s="124">
        <v>4180</v>
      </c>
      <c r="G483" s="34">
        <v>10</v>
      </c>
      <c r="H483" s="34">
        <v>19188041.43</v>
      </c>
      <c r="I483" s="33">
        <v>0</v>
      </c>
      <c r="J483" s="28">
        <v>21106845.573000003</v>
      </c>
      <c r="K483" s="34">
        <v>18822980.969999999</v>
      </c>
      <c r="L483" s="33">
        <v>0</v>
      </c>
      <c r="M483" s="28">
        <v>20705279.067000002</v>
      </c>
      <c r="N483" s="34">
        <v>19373724.780000001</v>
      </c>
      <c r="O483" s="33">
        <v>0</v>
      </c>
      <c r="P483" s="28">
        <v>21311097.258000001</v>
      </c>
      <c r="Q483" s="34">
        <v>20232299.07</v>
      </c>
      <c r="R483" s="33">
        <v>0</v>
      </c>
      <c r="S483" s="28">
        <f t="shared" si="88"/>
        <v>22255528.977000002</v>
      </c>
      <c r="T483" s="34">
        <v>21009489.609999999</v>
      </c>
      <c r="U483" s="33">
        <v>0</v>
      </c>
      <c r="V483" s="32">
        <f t="shared" si="89"/>
        <v>23110438.571000002</v>
      </c>
      <c r="W483" s="34">
        <v>22004694.5</v>
      </c>
      <c r="X483" s="33">
        <v>0</v>
      </c>
      <c r="Y483" s="32">
        <f t="shared" si="85"/>
        <v>24205163.950000003</v>
      </c>
      <c r="Z483" s="34">
        <v>23441771.149999999</v>
      </c>
      <c r="AA483" s="33">
        <v>0</v>
      </c>
      <c r="AB483" s="32">
        <f t="shared" si="90"/>
        <v>25785948.265000001</v>
      </c>
      <c r="AC483" s="34"/>
      <c r="AD483" s="33"/>
      <c r="AE483" s="32"/>
      <c r="AF483" s="34"/>
      <c r="AG483" s="33"/>
      <c r="AH483" s="32"/>
      <c r="AI483" s="147">
        <f t="shared" si="91"/>
        <v>23333635.399999999</v>
      </c>
      <c r="AJ483" s="30">
        <f t="shared" si="92"/>
        <v>5582.21</v>
      </c>
      <c r="AK483" s="29">
        <f>+$AL$600</f>
        <v>2144.19</v>
      </c>
      <c r="AL483" s="28">
        <f t="shared" si="86"/>
        <v>0</v>
      </c>
      <c r="AM483" s="27">
        <f t="shared" si="87"/>
        <v>0</v>
      </c>
      <c r="AN483" s="79">
        <f t="shared" si="93"/>
        <v>0</v>
      </c>
    </row>
    <row r="484" spans="1:40" ht="15.75" customHeight="1" x14ac:dyDescent="0.25">
      <c r="A484" s="126">
        <v>1</v>
      </c>
      <c r="B484" s="77">
        <v>539</v>
      </c>
      <c r="C484" s="77">
        <v>1</v>
      </c>
      <c r="D484" s="81" t="s">
        <v>597</v>
      </c>
      <c r="E484" s="78" t="s">
        <v>334</v>
      </c>
      <c r="F484" s="124">
        <v>2233</v>
      </c>
      <c r="G484" s="34">
        <v>10</v>
      </c>
      <c r="H484" s="34">
        <v>6011768.0599999996</v>
      </c>
      <c r="I484" s="33">
        <v>541060.02540000004</v>
      </c>
      <c r="J484" s="28">
        <v>6017778.83806</v>
      </c>
      <c r="K484" s="34">
        <v>6102967.4299999997</v>
      </c>
      <c r="L484" s="33">
        <v>549267.9656</v>
      </c>
      <c r="M484" s="28">
        <v>6109069.41084</v>
      </c>
      <c r="N484" s="34">
        <v>5608231.8899999997</v>
      </c>
      <c r="O484" s="33">
        <v>504741.02240000002</v>
      </c>
      <c r="P484" s="28">
        <v>5613839.9543599999</v>
      </c>
      <c r="Q484" s="34">
        <v>6784146.2199999997</v>
      </c>
      <c r="R484" s="33">
        <v>611743.55110000004</v>
      </c>
      <c r="S484" s="28">
        <f t="shared" si="88"/>
        <v>6789642.9357900005</v>
      </c>
      <c r="T484" s="34">
        <v>5525619.5999999996</v>
      </c>
      <c r="U484" s="33">
        <v>498719.64985099999</v>
      </c>
      <c r="V484" s="32">
        <f t="shared" si="89"/>
        <v>5529589.9451639</v>
      </c>
      <c r="W484" s="34">
        <v>6183844.7400000002</v>
      </c>
      <c r="X484" s="33">
        <v>562168.09497400001</v>
      </c>
      <c r="Y484" s="32">
        <f t="shared" si="85"/>
        <v>6183844.3095286004</v>
      </c>
      <c r="Z484" s="34">
        <v>6586024.7599999998</v>
      </c>
      <c r="AA484" s="33">
        <v>598729.90127000003</v>
      </c>
      <c r="AB484" s="32">
        <f t="shared" si="90"/>
        <v>6586024.3446030002</v>
      </c>
      <c r="AC484" s="34"/>
      <c r="AD484" s="33"/>
      <c r="AE484" s="32"/>
      <c r="AF484" s="34"/>
      <c r="AG484" s="33"/>
      <c r="AH484" s="32"/>
      <c r="AI484" s="147">
        <f t="shared" si="91"/>
        <v>6140588.2999999998</v>
      </c>
      <c r="AJ484" s="30">
        <f t="shared" si="92"/>
        <v>2749.93</v>
      </c>
      <c r="AK484" s="29">
        <f>+$AL$600</f>
        <v>2144.19</v>
      </c>
      <c r="AL484" s="28">
        <f t="shared" si="86"/>
        <v>0</v>
      </c>
      <c r="AM484" s="27">
        <f t="shared" si="87"/>
        <v>0</v>
      </c>
      <c r="AN484" s="79">
        <f t="shared" si="93"/>
        <v>0</v>
      </c>
    </row>
    <row r="485" spans="1:40" ht="15.75" customHeight="1" x14ac:dyDescent="0.25">
      <c r="A485" s="126">
        <v>1</v>
      </c>
      <c r="B485" s="77">
        <v>540</v>
      </c>
      <c r="C485" s="77">
        <v>1</v>
      </c>
      <c r="D485" s="81" t="s">
        <v>597</v>
      </c>
      <c r="E485" s="78" t="s">
        <v>554</v>
      </c>
      <c r="F485" s="124">
        <v>883</v>
      </c>
      <c r="G485" s="34">
        <v>10</v>
      </c>
      <c r="H485" s="34">
        <v>865869.57</v>
      </c>
      <c r="I485" s="33">
        <v>28904.204099999999</v>
      </c>
      <c r="J485" s="28">
        <v>920661.90249000001</v>
      </c>
      <c r="K485" s="34">
        <v>1066186.58</v>
      </c>
      <c r="L485" s="33">
        <v>34824.449999999997</v>
      </c>
      <c r="M485" s="28">
        <v>1134498.3430000001</v>
      </c>
      <c r="N485" s="34">
        <v>1011382.91</v>
      </c>
      <c r="O485" s="33">
        <v>29163.2484</v>
      </c>
      <c r="P485" s="28">
        <v>1080441.6277600001</v>
      </c>
      <c r="Q485" s="34">
        <v>962765.94</v>
      </c>
      <c r="R485" s="33">
        <v>27998.243399999999</v>
      </c>
      <c r="S485" s="28">
        <f t="shared" si="88"/>
        <v>1028244.46626</v>
      </c>
      <c r="T485" s="34">
        <v>627044.31999999995</v>
      </c>
      <c r="U485" s="33">
        <v>18792.302307000002</v>
      </c>
      <c r="V485" s="32">
        <f t="shared" si="89"/>
        <v>669077.21946229995</v>
      </c>
      <c r="W485" s="34">
        <v>745270.19</v>
      </c>
      <c r="X485" s="33">
        <v>21707.023055000001</v>
      </c>
      <c r="Y485" s="32">
        <f t="shared" si="85"/>
        <v>795919.48363949999</v>
      </c>
      <c r="Z485" s="34">
        <v>1182394.74</v>
      </c>
      <c r="AA485" s="33">
        <v>34438.767941999999</v>
      </c>
      <c r="AB485" s="32">
        <f t="shared" si="90"/>
        <v>1262751.5692638</v>
      </c>
      <c r="AC485" s="34"/>
      <c r="AD485" s="33"/>
      <c r="AE485" s="32"/>
      <c r="AF485" s="34"/>
      <c r="AG485" s="33"/>
      <c r="AH485" s="32"/>
      <c r="AI485" s="147">
        <f t="shared" si="91"/>
        <v>967286.87</v>
      </c>
      <c r="AJ485" s="30">
        <f t="shared" si="92"/>
        <v>1095.46</v>
      </c>
      <c r="AK485" s="29">
        <f>+$AL$600</f>
        <v>2144.19</v>
      </c>
      <c r="AL485" s="28">
        <f t="shared" si="86"/>
        <v>926028.59</v>
      </c>
      <c r="AM485" s="27">
        <f t="shared" si="87"/>
        <v>3.9779300273773882E-4</v>
      </c>
      <c r="AN485" s="79">
        <f t="shared" si="93"/>
        <v>3.9779300273773898E-4</v>
      </c>
    </row>
    <row r="486" spans="1:40" ht="15.75" customHeight="1" x14ac:dyDescent="0.25">
      <c r="A486" s="126">
        <v>1</v>
      </c>
      <c r="B486" s="77">
        <v>541</v>
      </c>
      <c r="C486" s="77">
        <v>1</v>
      </c>
      <c r="D486" s="81" t="s">
        <v>598</v>
      </c>
      <c r="E486" s="78" t="s">
        <v>111</v>
      </c>
      <c r="F486" s="124">
        <v>63517</v>
      </c>
      <c r="G486" s="34">
        <v>15</v>
      </c>
      <c r="H486" s="34">
        <v>232112338.09</v>
      </c>
      <c r="I486" s="33">
        <v>24620532.423599999</v>
      </c>
      <c r="J486" s="28">
        <v>238615576.51635998</v>
      </c>
      <c r="K486" s="34">
        <v>240666588.63999999</v>
      </c>
      <c r="L486" s="33">
        <v>25527895.580899999</v>
      </c>
      <c r="M486" s="28">
        <v>247409497.01796496</v>
      </c>
      <c r="N486" s="34">
        <v>206239295.56999999</v>
      </c>
      <c r="O486" s="33">
        <v>21876085.500999998</v>
      </c>
      <c r="P486" s="28">
        <v>212017691.57934999</v>
      </c>
      <c r="Q486" s="34">
        <v>222199064.03</v>
      </c>
      <c r="R486" s="33">
        <v>23642090.255800001</v>
      </c>
      <c r="S486" s="28">
        <f t="shared" si="88"/>
        <v>228340519.84032997</v>
      </c>
      <c r="T486" s="34">
        <v>201676180.72</v>
      </c>
      <c r="U486" s="33">
        <v>21481086.736414999</v>
      </c>
      <c r="V486" s="32">
        <f t="shared" si="89"/>
        <v>207224358.08112273</v>
      </c>
      <c r="W486" s="34">
        <v>231480238.37</v>
      </c>
      <c r="X486" s="33">
        <v>24801477.246091999</v>
      </c>
      <c r="Y486" s="32">
        <f t="shared" si="85"/>
        <v>237680575.29249421</v>
      </c>
      <c r="Z486" s="34">
        <v>259789848.25999999</v>
      </c>
      <c r="AA486" s="33">
        <v>27834652.476592001</v>
      </c>
      <c r="AB486" s="32">
        <f t="shared" si="90"/>
        <v>266748475.15091917</v>
      </c>
      <c r="AC486" s="34"/>
      <c r="AD486" s="33"/>
      <c r="AE486" s="32"/>
      <c r="AF486" s="34"/>
      <c r="AG486" s="33"/>
      <c r="AH486" s="32"/>
      <c r="AI486" s="147">
        <f t="shared" si="91"/>
        <v>230402323.99000001</v>
      </c>
      <c r="AJ486" s="30">
        <f t="shared" si="92"/>
        <v>3627.41</v>
      </c>
      <c r="AK486" s="29">
        <f>+$AL$601</f>
        <v>2628.54</v>
      </c>
      <c r="AL486" s="28">
        <f t="shared" si="86"/>
        <v>0</v>
      </c>
      <c r="AM486" s="27">
        <f t="shared" si="87"/>
        <v>0</v>
      </c>
      <c r="AN486" s="79">
        <f t="shared" si="93"/>
        <v>0</v>
      </c>
    </row>
    <row r="487" spans="1:40" ht="15.75" customHeight="1" x14ac:dyDescent="0.25">
      <c r="A487" s="126">
        <v>1</v>
      </c>
      <c r="B487" s="77">
        <v>542</v>
      </c>
      <c r="C487" s="77">
        <v>1</v>
      </c>
      <c r="D487" s="81" t="s">
        <v>597</v>
      </c>
      <c r="E487" s="78" t="s">
        <v>374</v>
      </c>
      <c r="F487" s="124">
        <v>1975</v>
      </c>
      <c r="G487" s="34">
        <v>10</v>
      </c>
      <c r="H487" s="34">
        <v>2488971.02</v>
      </c>
      <c r="I487" s="33">
        <v>117337.98850000001</v>
      </c>
      <c r="J487" s="28">
        <v>2608796.3346500001</v>
      </c>
      <c r="K487" s="34">
        <v>2443792.8199999998</v>
      </c>
      <c r="L487" s="33">
        <v>115208.1528</v>
      </c>
      <c r="M487" s="28">
        <v>2561443.1339200004</v>
      </c>
      <c r="N487" s="34">
        <v>1936495.79</v>
      </c>
      <c r="O487" s="33">
        <v>91291.396599999993</v>
      </c>
      <c r="P487" s="28">
        <v>2029724.8327400002</v>
      </c>
      <c r="Q487" s="34">
        <v>1826914.12</v>
      </c>
      <c r="R487" s="33">
        <v>86786.996400000004</v>
      </c>
      <c r="S487" s="28">
        <f t="shared" si="88"/>
        <v>1914139.8359600003</v>
      </c>
      <c r="T487" s="34">
        <v>1685256.53</v>
      </c>
      <c r="U487" s="33">
        <v>80175.533953000006</v>
      </c>
      <c r="V487" s="32">
        <f t="shared" si="89"/>
        <v>1765589.0956517002</v>
      </c>
      <c r="W487" s="34">
        <v>2329757.7799999998</v>
      </c>
      <c r="X487" s="33">
        <v>110940.93752000001</v>
      </c>
      <c r="Y487" s="32">
        <f t="shared" si="85"/>
        <v>2440698.526728</v>
      </c>
      <c r="Z487" s="34">
        <v>2861398.39</v>
      </c>
      <c r="AA487" s="33">
        <v>136257.11374299999</v>
      </c>
      <c r="AB487" s="32">
        <f t="shared" si="90"/>
        <v>2997655.4038827</v>
      </c>
      <c r="AC487" s="34"/>
      <c r="AD487" s="33"/>
      <c r="AE487" s="32"/>
      <c r="AF487" s="34"/>
      <c r="AG487" s="33"/>
      <c r="AH487" s="32"/>
      <c r="AI487" s="147">
        <f t="shared" si="91"/>
        <v>2229561.54</v>
      </c>
      <c r="AJ487" s="30">
        <f t="shared" si="92"/>
        <v>1128.8900000000001</v>
      </c>
      <c r="AK487" s="29">
        <f>+$AL$600</f>
        <v>2144.19</v>
      </c>
      <c r="AL487" s="28">
        <f t="shared" si="86"/>
        <v>2005217.5</v>
      </c>
      <c r="AM487" s="27">
        <f t="shared" si="87"/>
        <v>8.6137890242380289E-4</v>
      </c>
      <c r="AN487" s="79">
        <f t="shared" si="93"/>
        <v>8.6137890242380299E-4</v>
      </c>
    </row>
    <row r="488" spans="1:40" ht="15.75" customHeight="1" x14ac:dyDescent="0.25">
      <c r="A488" s="126">
        <v>1</v>
      </c>
      <c r="B488" s="77">
        <v>543</v>
      </c>
      <c r="C488" s="77">
        <v>1</v>
      </c>
      <c r="D488" s="81" t="s">
        <v>598</v>
      </c>
      <c r="E488" s="78" t="s">
        <v>125</v>
      </c>
      <c r="F488" s="124">
        <v>25223</v>
      </c>
      <c r="G488" s="34">
        <v>12</v>
      </c>
      <c r="H488" s="34">
        <v>113006456.62</v>
      </c>
      <c r="I488" s="33">
        <v>11986778.669600001</v>
      </c>
      <c r="J488" s="28">
        <v>113142039.30444802</v>
      </c>
      <c r="K488" s="34">
        <v>118137132.73</v>
      </c>
      <c r="L488" s="33">
        <v>12530997.791999999</v>
      </c>
      <c r="M488" s="28">
        <v>118278871.13056003</v>
      </c>
      <c r="N488" s="34">
        <v>103640562.84999999</v>
      </c>
      <c r="O488" s="33">
        <v>10993297.2958</v>
      </c>
      <c r="P488" s="28">
        <v>103764937.42070401</v>
      </c>
      <c r="Q488" s="34">
        <v>111968546.45</v>
      </c>
      <c r="R488" s="33">
        <v>11902742.4234</v>
      </c>
      <c r="S488" s="28">
        <f t="shared" si="88"/>
        <v>112073700.50979201</v>
      </c>
      <c r="T488" s="34">
        <v>103045689.81999999</v>
      </c>
      <c r="U488" s="33">
        <v>10965310.682757</v>
      </c>
      <c r="V488" s="32">
        <f t="shared" si="89"/>
        <v>103130024.63371216</v>
      </c>
      <c r="W488" s="34">
        <v>113721013.5</v>
      </c>
      <c r="X488" s="33">
        <v>12184406.043113999</v>
      </c>
      <c r="Y488" s="32">
        <f t="shared" si="85"/>
        <v>113721000.35171232</v>
      </c>
      <c r="Z488" s="34">
        <v>123364787.81</v>
      </c>
      <c r="AA488" s="33">
        <v>13217668.528756</v>
      </c>
      <c r="AB488" s="32">
        <f t="shared" si="90"/>
        <v>123364773.59499331</v>
      </c>
      <c r="AC488" s="34"/>
      <c r="AD488" s="33"/>
      <c r="AE488" s="32"/>
      <c r="AF488" s="34"/>
      <c r="AG488" s="33"/>
      <c r="AH488" s="32"/>
      <c r="AI488" s="147">
        <f t="shared" si="91"/>
        <v>111210887.3</v>
      </c>
      <c r="AJ488" s="30">
        <f t="shared" si="92"/>
        <v>4409.1099999999997</v>
      </c>
      <c r="AK488" s="29">
        <f>+$AL$601</f>
        <v>2628.54</v>
      </c>
      <c r="AL488" s="28">
        <f t="shared" si="86"/>
        <v>0</v>
      </c>
      <c r="AM488" s="27">
        <f t="shared" si="87"/>
        <v>0</v>
      </c>
      <c r="AN488" s="79">
        <f t="shared" si="93"/>
        <v>0</v>
      </c>
    </row>
    <row r="489" spans="1:40" ht="15.75" customHeight="1" x14ac:dyDescent="0.25">
      <c r="A489" s="126">
        <v>1</v>
      </c>
      <c r="B489" s="77">
        <v>544</v>
      </c>
      <c r="C489" s="77">
        <v>1</v>
      </c>
      <c r="D489" s="81" t="s">
        <v>597</v>
      </c>
      <c r="E489" s="78" t="s">
        <v>399</v>
      </c>
      <c r="F489" s="124">
        <v>2224</v>
      </c>
      <c r="G489" s="34">
        <v>10</v>
      </c>
      <c r="H489" s="34">
        <v>2991289.62</v>
      </c>
      <c r="I489" s="33">
        <v>163133.34400000001</v>
      </c>
      <c r="J489" s="28">
        <v>3110971.9036000003</v>
      </c>
      <c r="K489" s="34">
        <v>2519266.67</v>
      </c>
      <c r="L489" s="33">
        <v>143291.04259999999</v>
      </c>
      <c r="M489" s="28">
        <v>2613573.1901400005</v>
      </c>
      <c r="N489" s="34">
        <v>2137049.42</v>
      </c>
      <c r="O489" s="33">
        <v>100745.9669</v>
      </c>
      <c r="P489" s="28">
        <v>2239933.7984100003</v>
      </c>
      <c r="Q489" s="34">
        <v>2279291.13</v>
      </c>
      <c r="R489" s="33">
        <v>108258.9155</v>
      </c>
      <c r="S489" s="28">
        <f t="shared" si="88"/>
        <v>2388135.4359499998</v>
      </c>
      <c r="T489" s="34">
        <v>2776579.4</v>
      </c>
      <c r="U489" s="33">
        <v>131822.91474199999</v>
      </c>
      <c r="V489" s="32">
        <f t="shared" si="89"/>
        <v>2909232.1337838001</v>
      </c>
      <c r="W489" s="34">
        <v>2642071.64</v>
      </c>
      <c r="X489" s="33">
        <v>125812.99495599999</v>
      </c>
      <c r="Y489" s="32">
        <f t="shared" si="85"/>
        <v>2767884.5095484005</v>
      </c>
      <c r="Z489" s="34">
        <v>3091785</v>
      </c>
      <c r="AA489" s="33">
        <v>147227.88815700001</v>
      </c>
      <c r="AB489" s="32">
        <f t="shared" si="90"/>
        <v>3239012.8230273006</v>
      </c>
      <c r="AC489" s="34"/>
      <c r="AD489" s="33"/>
      <c r="AE489" s="32"/>
      <c r="AF489" s="34"/>
      <c r="AG489" s="33"/>
      <c r="AH489" s="32"/>
      <c r="AI489" s="147">
        <f t="shared" si="91"/>
        <v>2708839.74</v>
      </c>
      <c r="AJ489" s="30">
        <f t="shared" si="92"/>
        <v>1218</v>
      </c>
      <c r="AK489" s="29">
        <f t="shared" ref="AK489:AK520" si="94">+$AL$600</f>
        <v>2144.19</v>
      </c>
      <c r="AL489" s="28">
        <f t="shared" si="86"/>
        <v>2059846.56</v>
      </c>
      <c r="AM489" s="27">
        <f t="shared" si="87"/>
        <v>8.8484584291442E-4</v>
      </c>
      <c r="AN489" s="79">
        <f t="shared" si="93"/>
        <v>8.8484584291442E-4</v>
      </c>
    </row>
    <row r="490" spans="1:40" ht="15.75" customHeight="1" x14ac:dyDescent="0.25">
      <c r="A490" s="126">
        <v>1</v>
      </c>
      <c r="B490" s="77">
        <v>545</v>
      </c>
      <c r="C490" s="77">
        <v>1</v>
      </c>
      <c r="D490" s="81" t="s">
        <v>597</v>
      </c>
      <c r="E490" s="78" t="s">
        <v>296</v>
      </c>
      <c r="F490" s="124">
        <v>1987</v>
      </c>
      <c r="G490" s="34">
        <v>10</v>
      </c>
      <c r="H490" s="34">
        <v>3797068.85</v>
      </c>
      <c r="I490" s="33">
        <v>179005.7255</v>
      </c>
      <c r="J490" s="28">
        <v>3979869.43695</v>
      </c>
      <c r="K490" s="34">
        <v>3860626.46</v>
      </c>
      <c r="L490" s="33">
        <v>182001.99419999999</v>
      </c>
      <c r="M490" s="28">
        <v>4046486.9123800001</v>
      </c>
      <c r="N490" s="34">
        <v>3363721.11</v>
      </c>
      <c r="O490" s="33">
        <v>158575.5337</v>
      </c>
      <c r="P490" s="28">
        <v>3525660.13393</v>
      </c>
      <c r="Q490" s="34">
        <v>2764732.71</v>
      </c>
      <c r="R490" s="33">
        <v>130779.93919999999</v>
      </c>
      <c r="S490" s="28">
        <f t="shared" si="88"/>
        <v>2897348.0478800004</v>
      </c>
      <c r="T490" s="34">
        <v>2434437.04</v>
      </c>
      <c r="U490" s="33">
        <v>115622.85591499999</v>
      </c>
      <c r="V490" s="32">
        <f t="shared" si="89"/>
        <v>2550695.6024934999</v>
      </c>
      <c r="W490" s="34">
        <v>3186011.33</v>
      </c>
      <c r="X490" s="33">
        <v>151714.83982299999</v>
      </c>
      <c r="Y490" s="32">
        <f t="shared" si="85"/>
        <v>3337726.1391947004</v>
      </c>
      <c r="Z490" s="34">
        <v>3557346.73</v>
      </c>
      <c r="AA490" s="33">
        <v>169397.44906399999</v>
      </c>
      <c r="AB490" s="32">
        <f t="shared" si="90"/>
        <v>3726744.2090296</v>
      </c>
      <c r="AC490" s="34"/>
      <c r="AD490" s="33"/>
      <c r="AE490" s="32"/>
      <c r="AF490" s="34"/>
      <c r="AG490" s="33"/>
      <c r="AH490" s="32"/>
      <c r="AI490" s="147">
        <f t="shared" si="91"/>
        <v>3207634.83</v>
      </c>
      <c r="AJ490" s="30">
        <f t="shared" si="92"/>
        <v>1614.31</v>
      </c>
      <c r="AK490" s="29">
        <f t="shared" si="94"/>
        <v>2144.19</v>
      </c>
      <c r="AL490" s="28">
        <f t="shared" si="86"/>
        <v>1052871.5600000003</v>
      </c>
      <c r="AM490" s="27">
        <f t="shared" si="87"/>
        <v>4.5228078687027087E-4</v>
      </c>
      <c r="AN490" s="79">
        <f t="shared" si="93"/>
        <v>4.5228078687027098E-4</v>
      </c>
    </row>
    <row r="491" spans="1:40" ht="15.75" customHeight="1" x14ac:dyDescent="0.25">
      <c r="A491" s="126">
        <v>1</v>
      </c>
      <c r="B491" s="77">
        <v>547</v>
      </c>
      <c r="C491" s="77">
        <v>1</v>
      </c>
      <c r="D491" s="81" t="s">
        <v>597</v>
      </c>
      <c r="E491" s="78" t="s">
        <v>147</v>
      </c>
      <c r="F491" s="124">
        <v>6632</v>
      </c>
      <c r="G491" s="34">
        <v>10</v>
      </c>
      <c r="H491" s="34">
        <v>15207460.439999999</v>
      </c>
      <c r="I491" s="33">
        <v>1595325.9909999999</v>
      </c>
      <c r="J491" s="28">
        <v>14973347.8939</v>
      </c>
      <c r="K491" s="34">
        <v>16116136.98</v>
      </c>
      <c r="L491" s="33">
        <v>1658247.4790000001</v>
      </c>
      <c r="M491" s="28">
        <v>15903678.451100001</v>
      </c>
      <c r="N491" s="34">
        <v>14738070.960000001</v>
      </c>
      <c r="O491" s="33">
        <v>1326425.7035999999</v>
      </c>
      <c r="P491" s="28">
        <v>14752809.782040002</v>
      </c>
      <c r="Q491" s="34">
        <v>16232856.060000001</v>
      </c>
      <c r="R491" s="33">
        <v>1465451.4794999999</v>
      </c>
      <c r="S491" s="28">
        <f t="shared" si="88"/>
        <v>16244145.038550003</v>
      </c>
      <c r="T491" s="34">
        <v>15224935.890000001</v>
      </c>
      <c r="U491" s="33">
        <v>1375333.6656500001</v>
      </c>
      <c r="V491" s="32">
        <f t="shared" si="89"/>
        <v>15234562.446785001</v>
      </c>
      <c r="W491" s="34">
        <v>17722379.98</v>
      </c>
      <c r="X491" s="33">
        <v>1611125.3760160001</v>
      </c>
      <c r="Y491" s="32">
        <f t="shared" si="85"/>
        <v>17722380.0643824</v>
      </c>
      <c r="Z491" s="34">
        <v>19537669</v>
      </c>
      <c r="AA491" s="33">
        <v>1776151.595275</v>
      </c>
      <c r="AB491" s="32">
        <f t="shared" si="90"/>
        <v>19537669.145197503</v>
      </c>
      <c r="AC491" s="34"/>
      <c r="AD491" s="33"/>
      <c r="AE491" s="32"/>
      <c r="AF491" s="34"/>
      <c r="AG491" s="33"/>
      <c r="AH491" s="32"/>
      <c r="AI491" s="147">
        <f t="shared" si="91"/>
        <v>16698313.300000001</v>
      </c>
      <c r="AJ491" s="30">
        <f t="shared" si="92"/>
        <v>2517.84</v>
      </c>
      <c r="AK491" s="29">
        <f t="shared" si="94"/>
        <v>2144.19</v>
      </c>
      <c r="AL491" s="28">
        <f t="shared" si="86"/>
        <v>0</v>
      </c>
      <c r="AM491" s="27">
        <f t="shared" si="87"/>
        <v>0</v>
      </c>
      <c r="AN491" s="79">
        <f t="shared" si="93"/>
        <v>0</v>
      </c>
    </row>
    <row r="492" spans="1:40" ht="15.75" customHeight="1" x14ac:dyDescent="0.25">
      <c r="A492" s="126">
        <v>1</v>
      </c>
      <c r="B492" s="77">
        <v>548</v>
      </c>
      <c r="C492" s="77">
        <v>1</v>
      </c>
      <c r="D492" s="81" t="s">
        <v>597</v>
      </c>
      <c r="E492" s="78" t="s">
        <v>321</v>
      </c>
      <c r="F492" s="124">
        <v>1351</v>
      </c>
      <c r="G492" s="34">
        <v>10</v>
      </c>
      <c r="H492" s="34">
        <v>2395042.29</v>
      </c>
      <c r="I492" s="33">
        <v>112909.93120000001</v>
      </c>
      <c r="J492" s="28">
        <v>2510345.5946800001</v>
      </c>
      <c r="K492" s="34">
        <v>2378355.48</v>
      </c>
      <c r="L492" s="33">
        <v>112123.2384</v>
      </c>
      <c r="M492" s="28">
        <v>2492855.4657600001</v>
      </c>
      <c r="N492" s="34">
        <v>2223756.34</v>
      </c>
      <c r="O492" s="33">
        <v>104834.45209999999</v>
      </c>
      <c r="P492" s="28">
        <v>2330814.07669</v>
      </c>
      <c r="Q492" s="34">
        <v>2376446.35</v>
      </c>
      <c r="R492" s="33">
        <v>112518.0929</v>
      </c>
      <c r="S492" s="28">
        <f t="shared" si="88"/>
        <v>2490321.0828100001</v>
      </c>
      <c r="T492" s="34">
        <v>2063189.69</v>
      </c>
      <c r="U492" s="33">
        <v>97811.528342000005</v>
      </c>
      <c r="V492" s="32">
        <f t="shared" si="89"/>
        <v>2161915.9778237999</v>
      </c>
      <c r="W492" s="34">
        <v>2585536.5499999998</v>
      </c>
      <c r="X492" s="33">
        <v>123120.867648</v>
      </c>
      <c r="Y492" s="32">
        <f t="shared" si="85"/>
        <v>2708657.2505872003</v>
      </c>
      <c r="Z492" s="34">
        <v>3010695.33</v>
      </c>
      <c r="AA492" s="33">
        <v>143366.47124899999</v>
      </c>
      <c r="AB492" s="32">
        <f t="shared" si="90"/>
        <v>3154061.7446261002</v>
      </c>
      <c r="AC492" s="34"/>
      <c r="AD492" s="33"/>
      <c r="AE492" s="32"/>
      <c r="AF492" s="34"/>
      <c r="AG492" s="33"/>
      <c r="AH492" s="32"/>
      <c r="AI492" s="147">
        <f t="shared" si="91"/>
        <v>2569154.0299999998</v>
      </c>
      <c r="AJ492" s="30">
        <f t="shared" si="92"/>
        <v>1901.67</v>
      </c>
      <c r="AK492" s="29">
        <f t="shared" si="94"/>
        <v>2144.19</v>
      </c>
      <c r="AL492" s="28">
        <f t="shared" si="86"/>
        <v>327644.51999999996</v>
      </c>
      <c r="AM492" s="27">
        <f t="shared" si="87"/>
        <v>1.4074586772894895E-4</v>
      </c>
      <c r="AN492" s="79">
        <f t="shared" si="93"/>
        <v>1.4074586772894901E-4</v>
      </c>
    </row>
    <row r="493" spans="1:40" ht="15.75" customHeight="1" x14ac:dyDescent="0.25">
      <c r="A493" s="126">
        <v>1</v>
      </c>
      <c r="B493" s="77">
        <v>549</v>
      </c>
      <c r="C493" s="77">
        <v>1</v>
      </c>
      <c r="D493" s="81" t="s">
        <v>597</v>
      </c>
      <c r="E493" s="78" t="s">
        <v>204</v>
      </c>
      <c r="F493" s="124">
        <v>1437</v>
      </c>
      <c r="G493" s="34">
        <v>10</v>
      </c>
      <c r="H493" s="34">
        <v>6699773.8099999996</v>
      </c>
      <c r="I493" s="33">
        <v>433919.29570000002</v>
      </c>
      <c r="J493" s="28">
        <v>6892439.9657300003</v>
      </c>
      <c r="K493" s="34">
        <v>2984079.67</v>
      </c>
      <c r="L493" s="33">
        <v>193267.92800000001</v>
      </c>
      <c r="M493" s="28">
        <v>3069892.9162000003</v>
      </c>
      <c r="N493" s="34">
        <v>2708933.83</v>
      </c>
      <c r="O493" s="33">
        <v>175448.986</v>
      </c>
      <c r="P493" s="28">
        <v>2786833.3284000005</v>
      </c>
      <c r="Q493" s="34">
        <v>2804471.74</v>
      </c>
      <c r="R493" s="33">
        <v>181982.59710000001</v>
      </c>
      <c r="S493" s="28">
        <f t="shared" si="88"/>
        <v>2884738.0571900005</v>
      </c>
      <c r="T493" s="34">
        <v>2844073.29</v>
      </c>
      <c r="U493" s="33">
        <v>184561.95103600001</v>
      </c>
      <c r="V493" s="32">
        <f t="shared" si="89"/>
        <v>2925462.4728604001</v>
      </c>
      <c r="W493" s="34">
        <v>2868392.01</v>
      </c>
      <c r="X493" s="33">
        <v>187652.875203</v>
      </c>
      <c r="Y493" s="32">
        <f t="shared" si="85"/>
        <v>2948813.0482767001</v>
      </c>
      <c r="Z493" s="34">
        <v>3444389.04</v>
      </c>
      <c r="AA493" s="33">
        <v>313126.72544399998</v>
      </c>
      <c r="AB493" s="32">
        <f t="shared" si="90"/>
        <v>3444388.5460116002</v>
      </c>
      <c r="AC493" s="34"/>
      <c r="AD493" s="33"/>
      <c r="AE493" s="32"/>
      <c r="AF493" s="34"/>
      <c r="AG493" s="33"/>
      <c r="AH493" s="32"/>
      <c r="AI493" s="147">
        <f t="shared" si="91"/>
        <v>2998047.09</v>
      </c>
      <c r="AJ493" s="30">
        <f t="shared" si="92"/>
        <v>2086.3200000000002</v>
      </c>
      <c r="AK493" s="29">
        <f t="shared" si="94"/>
        <v>2144.19</v>
      </c>
      <c r="AL493" s="28">
        <f t="shared" si="86"/>
        <v>83159.189999999842</v>
      </c>
      <c r="AM493" s="27">
        <f t="shared" si="87"/>
        <v>3.5722594585700724E-5</v>
      </c>
      <c r="AN493" s="79">
        <f t="shared" si="93"/>
        <v>3.5722594585701002E-5</v>
      </c>
    </row>
    <row r="494" spans="1:40" ht="15.75" customHeight="1" x14ac:dyDescent="0.25">
      <c r="A494" s="126">
        <v>1</v>
      </c>
      <c r="B494" s="77">
        <v>550</v>
      </c>
      <c r="C494" s="77">
        <v>1</v>
      </c>
      <c r="D494" s="81" t="s">
        <v>597</v>
      </c>
      <c r="E494" s="78" t="s">
        <v>138</v>
      </c>
      <c r="F494" s="124">
        <v>1432</v>
      </c>
      <c r="G494" s="34">
        <v>10</v>
      </c>
      <c r="H494" s="34">
        <v>2094703.83</v>
      </c>
      <c r="I494" s="33">
        <v>60400.682800000002</v>
      </c>
      <c r="J494" s="28">
        <v>2237733.4619200001</v>
      </c>
      <c r="K494" s="34">
        <v>2959272.56</v>
      </c>
      <c r="L494" s="33">
        <v>85330.3658</v>
      </c>
      <c r="M494" s="28">
        <v>3161336.4136200007</v>
      </c>
      <c r="N494" s="34">
        <v>2344239.7400000002</v>
      </c>
      <c r="O494" s="33">
        <v>67596.168600000005</v>
      </c>
      <c r="P494" s="28">
        <v>2504307.9285400007</v>
      </c>
      <c r="Q494" s="34">
        <v>2380693.85</v>
      </c>
      <c r="R494" s="33">
        <v>68747.069799999997</v>
      </c>
      <c r="S494" s="28">
        <f t="shared" si="88"/>
        <v>2543141.4582199999</v>
      </c>
      <c r="T494" s="34">
        <v>2351662.86</v>
      </c>
      <c r="U494" s="33">
        <v>67974.954882000005</v>
      </c>
      <c r="V494" s="32">
        <f t="shared" si="89"/>
        <v>2512056.6956297997</v>
      </c>
      <c r="W494" s="34">
        <v>2510929.2400000002</v>
      </c>
      <c r="X494" s="33">
        <v>73133.920199</v>
      </c>
      <c r="Y494" s="32">
        <f t="shared" si="85"/>
        <v>2681574.8517811005</v>
      </c>
      <c r="Z494" s="34">
        <v>3339958.57</v>
      </c>
      <c r="AA494" s="33">
        <v>97280.365577000004</v>
      </c>
      <c r="AB494" s="32">
        <f t="shared" si="90"/>
        <v>3566946.0248652999</v>
      </c>
      <c r="AC494" s="34"/>
      <c r="AD494" s="33"/>
      <c r="AE494" s="32"/>
      <c r="AF494" s="34"/>
      <c r="AG494" s="33"/>
      <c r="AH494" s="32"/>
      <c r="AI494" s="147">
        <f t="shared" si="91"/>
        <v>2761605.39</v>
      </c>
      <c r="AJ494" s="30">
        <f t="shared" si="92"/>
        <v>1928.5</v>
      </c>
      <c r="AK494" s="29">
        <f t="shared" si="94"/>
        <v>2144.19</v>
      </c>
      <c r="AL494" s="28">
        <f t="shared" si="86"/>
        <v>308868.08000000007</v>
      </c>
      <c r="AM494" s="27">
        <f t="shared" si="87"/>
        <v>1.3268009467509007E-4</v>
      </c>
      <c r="AN494" s="79">
        <f t="shared" si="93"/>
        <v>1.3268009467508999E-4</v>
      </c>
    </row>
    <row r="495" spans="1:40" ht="15.75" customHeight="1" x14ac:dyDescent="0.25">
      <c r="A495" s="126">
        <v>1</v>
      </c>
      <c r="B495" s="77">
        <v>551</v>
      </c>
      <c r="C495" s="77">
        <v>1</v>
      </c>
      <c r="D495" s="81" t="s">
        <v>597</v>
      </c>
      <c r="E495" s="78" t="s">
        <v>462</v>
      </c>
      <c r="F495" s="124">
        <v>3735</v>
      </c>
      <c r="G495" s="34">
        <v>10</v>
      </c>
      <c r="H495" s="34">
        <v>11445610.42</v>
      </c>
      <c r="I495" s="33">
        <v>641386.09340000001</v>
      </c>
      <c r="J495" s="28">
        <v>11884646.759260001</v>
      </c>
      <c r="K495" s="34">
        <v>12246576.789999999</v>
      </c>
      <c r="L495" s="33">
        <v>686270.37309999997</v>
      </c>
      <c r="M495" s="28">
        <v>12716337.05859</v>
      </c>
      <c r="N495" s="34">
        <v>10610349.75</v>
      </c>
      <c r="O495" s="33">
        <v>594579.70539999998</v>
      </c>
      <c r="P495" s="28">
        <v>11017347.049060002</v>
      </c>
      <c r="Q495" s="34">
        <v>11565843.6</v>
      </c>
      <c r="R495" s="33">
        <v>649518.99959999998</v>
      </c>
      <c r="S495" s="28">
        <f t="shared" si="88"/>
        <v>12007957.06044</v>
      </c>
      <c r="T495" s="34">
        <v>10701359.59</v>
      </c>
      <c r="U495" s="33">
        <v>601718.50191700005</v>
      </c>
      <c r="V495" s="32">
        <f t="shared" si="89"/>
        <v>11109605.1968913</v>
      </c>
      <c r="W495" s="34">
        <v>12275113.369999999</v>
      </c>
      <c r="X495" s="33">
        <v>694817.98154499999</v>
      </c>
      <c r="Y495" s="32">
        <f t="shared" si="85"/>
        <v>12738324.927300502</v>
      </c>
      <c r="Z495" s="34">
        <v>14543495.189999999</v>
      </c>
      <c r="AA495" s="33">
        <v>823216.93951000005</v>
      </c>
      <c r="AB495" s="32">
        <f t="shared" si="90"/>
        <v>15092306.075539</v>
      </c>
      <c r="AC495" s="34"/>
      <c r="AD495" s="33"/>
      <c r="AE495" s="32"/>
      <c r="AF495" s="34"/>
      <c r="AG495" s="33"/>
      <c r="AH495" s="32"/>
      <c r="AI495" s="147">
        <f t="shared" si="91"/>
        <v>12393108.060000001</v>
      </c>
      <c r="AJ495" s="30">
        <f t="shared" si="92"/>
        <v>3318.1</v>
      </c>
      <c r="AK495" s="29">
        <f t="shared" si="94"/>
        <v>2144.19</v>
      </c>
      <c r="AL495" s="28">
        <f t="shared" si="86"/>
        <v>0</v>
      </c>
      <c r="AM495" s="27">
        <f t="shared" si="87"/>
        <v>0</v>
      </c>
      <c r="AN495" s="79">
        <f t="shared" si="93"/>
        <v>0</v>
      </c>
    </row>
    <row r="496" spans="1:40" ht="15.75" customHeight="1" x14ac:dyDescent="0.25">
      <c r="A496" s="126">
        <v>1</v>
      </c>
      <c r="B496" s="77">
        <v>552</v>
      </c>
      <c r="C496" s="77">
        <v>2</v>
      </c>
      <c r="D496" s="81" t="s">
        <v>597</v>
      </c>
      <c r="E496" s="78" t="s">
        <v>262</v>
      </c>
      <c r="F496" s="124">
        <v>1560</v>
      </c>
      <c r="G496" s="34">
        <v>10</v>
      </c>
      <c r="H496" s="34">
        <v>1563598.48</v>
      </c>
      <c r="I496" s="33">
        <v>0</v>
      </c>
      <c r="J496" s="28">
        <v>1719958.3280000002</v>
      </c>
      <c r="K496" s="34">
        <v>1661419.64</v>
      </c>
      <c r="L496" s="33">
        <v>0</v>
      </c>
      <c r="M496" s="28">
        <v>1827561.6040000001</v>
      </c>
      <c r="N496" s="34">
        <v>1584324.79</v>
      </c>
      <c r="O496" s="33">
        <v>0</v>
      </c>
      <c r="P496" s="28">
        <v>1742757.2690000001</v>
      </c>
      <c r="Q496" s="34">
        <v>1709713.48</v>
      </c>
      <c r="R496" s="33">
        <v>0</v>
      </c>
      <c r="S496" s="28">
        <f t="shared" si="88"/>
        <v>1880684.8280000002</v>
      </c>
      <c r="T496" s="34">
        <v>1817353.94</v>
      </c>
      <c r="U496" s="33">
        <v>0</v>
      </c>
      <c r="V496" s="32">
        <f t="shared" si="89"/>
        <v>1999089.334</v>
      </c>
      <c r="W496" s="34">
        <v>2169512</v>
      </c>
      <c r="X496" s="33">
        <v>0</v>
      </c>
      <c r="Y496" s="32">
        <f t="shared" si="85"/>
        <v>2386463.2000000002</v>
      </c>
      <c r="Z496" s="34">
        <v>2715463.5</v>
      </c>
      <c r="AA496" s="33">
        <v>0</v>
      </c>
      <c r="AB496" s="32">
        <f t="shared" si="90"/>
        <v>2987009.85</v>
      </c>
      <c r="AC496" s="34"/>
      <c r="AD496" s="33"/>
      <c r="AE496" s="32"/>
      <c r="AF496" s="34"/>
      <c r="AG496" s="33"/>
      <c r="AH496" s="32"/>
      <c r="AI496" s="147">
        <f t="shared" si="91"/>
        <v>2199200.9</v>
      </c>
      <c r="AJ496" s="30">
        <f t="shared" si="92"/>
        <v>1409.74</v>
      </c>
      <c r="AK496" s="29">
        <f t="shared" si="94"/>
        <v>2144.19</v>
      </c>
      <c r="AL496" s="28">
        <f t="shared" si="86"/>
        <v>1145742</v>
      </c>
      <c r="AM496" s="27">
        <f t="shared" si="87"/>
        <v>4.9217503159674841E-4</v>
      </c>
      <c r="AN496" s="79">
        <f t="shared" si="93"/>
        <v>4.9217503159674797E-4</v>
      </c>
    </row>
    <row r="497" spans="1:40" ht="15.75" customHeight="1" x14ac:dyDescent="0.25">
      <c r="A497" s="126">
        <v>1</v>
      </c>
      <c r="B497" s="77">
        <v>553</v>
      </c>
      <c r="C497" s="77">
        <v>2</v>
      </c>
      <c r="D497" s="81" t="s">
        <v>597</v>
      </c>
      <c r="E497" s="78" t="s">
        <v>302</v>
      </c>
      <c r="F497" s="124">
        <v>1588</v>
      </c>
      <c r="G497" s="34">
        <v>10</v>
      </c>
      <c r="H497" s="34">
        <v>2463996.63</v>
      </c>
      <c r="I497" s="33">
        <v>0</v>
      </c>
      <c r="J497" s="28">
        <v>2710396.2930000001</v>
      </c>
      <c r="K497" s="34">
        <v>2271912.21</v>
      </c>
      <c r="L497" s="33">
        <v>0</v>
      </c>
      <c r="M497" s="28">
        <v>2499103.4310000003</v>
      </c>
      <c r="N497" s="34">
        <v>2111910.34</v>
      </c>
      <c r="O497" s="33">
        <v>0</v>
      </c>
      <c r="P497" s="28">
        <v>2323101.3739999998</v>
      </c>
      <c r="Q497" s="34">
        <v>2392953.2799999998</v>
      </c>
      <c r="R497" s="33">
        <v>0</v>
      </c>
      <c r="S497" s="28">
        <f t="shared" si="88"/>
        <v>2632248.608</v>
      </c>
      <c r="T497" s="34">
        <v>2189521.11</v>
      </c>
      <c r="U497" s="33">
        <v>0</v>
      </c>
      <c r="V497" s="32">
        <f t="shared" si="89"/>
        <v>2408473.2209999999</v>
      </c>
      <c r="W497" s="34">
        <v>2585144.9500000002</v>
      </c>
      <c r="X497" s="33">
        <v>0</v>
      </c>
      <c r="Y497" s="32">
        <f t="shared" si="85"/>
        <v>2843659.4450000003</v>
      </c>
      <c r="Z497" s="34">
        <v>3124042.6</v>
      </c>
      <c r="AA497" s="33">
        <v>0</v>
      </c>
      <c r="AB497" s="32">
        <f t="shared" si="90"/>
        <v>3436446.8600000003</v>
      </c>
      <c r="AC497" s="34"/>
      <c r="AD497" s="33"/>
      <c r="AE497" s="32"/>
      <c r="AF497" s="34"/>
      <c r="AG497" s="33"/>
      <c r="AH497" s="32"/>
      <c r="AI497" s="147">
        <f t="shared" si="91"/>
        <v>2728785.9</v>
      </c>
      <c r="AJ497" s="30">
        <f t="shared" si="92"/>
        <v>1718.38</v>
      </c>
      <c r="AK497" s="29">
        <f t="shared" si="94"/>
        <v>2144.19</v>
      </c>
      <c r="AL497" s="28">
        <f t="shared" si="86"/>
        <v>676186.27999999991</v>
      </c>
      <c r="AM497" s="27">
        <f t="shared" si="87"/>
        <v>2.9046853805157503E-4</v>
      </c>
      <c r="AN497" s="79">
        <f t="shared" si="93"/>
        <v>2.9046853805157503E-4</v>
      </c>
    </row>
    <row r="498" spans="1:40" ht="15.75" customHeight="1" x14ac:dyDescent="0.25">
      <c r="A498" s="126">
        <v>1</v>
      </c>
      <c r="B498" s="77">
        <v>554</v>
      </c>
      <c r="C498" s="77">
        <v>2</v>
      </c>
      <c r="D498" s="81" t="s">
        <v>597</v>
      </c>
      <c r="E498" s="78" t="s">
        <v>361</v>
      </c>
      <c r="F498" s="124">
        <v>996</v>
      </c>
      <c r="G498" s="34">
        <v>10</v>
      </c>
      <c r="H498" s="34">
        <v>803837.43999999994</v>
      </c>
      <c r="I498" s="33">
        <v>0</v>
      </c>
      <c r="J498" s="28">
        <v>884221.18400000001</v>
      </c>
      <c r="K498" s="34">
        <v>945553.35</v>
      </c>
      <c r="L498" s="33">
        <v>0</v>
      </c>
      <c r="M498" s="28">
        <v>1040108.6850000001</v>
      </c>
      <c r="N498" s="34">
        <v>901103.68</v>
      </c>
      <c r="O498" s="33">
        <v>0</v>
      </c>
      <c r="P498" s="28">
        <v>991214.04800000018</v>
      </c>
      <c r="Q498" s="34">
        <v>1228243.96</v>
      </c>
      <c r="R498" s="33">
        <v>0</v>
      </c>
      <c r="S498" s="28">
        <f t="shared" si="88"/>
        <v>1351068.3560000001</v>
      </c>
      <c r="T498" s="34">
        <v>1108578.1499999999</v>
      </c>
      <c r="U498" s="33">
        <v>0</v>
      </c>
      <c r="V498" s="32">
        <f t="shared" si="89"/>
        <v>1219435.9650000001</v>
      </c>
      <c r="W498" s="34">
        <v>1352791.94</v>
      </c>
      <c r="X498" s="33">
        <v>0</v>
      </c>
      <c r="Y498" s="32">
        <f t="shared" si="85"/>
        <v>1488071.1340000001</v>
      </c>
      <c r="Z498" s="34">
        <v>1592468.42</v>
      </c>
      <c r="AA498" s="33">
        <v>0</v>
      </c>
      <c r="AB498" s="32">
        <f t="shared" si="90"/>
        <v>1751715.2620000001</v>
      </c>
      <c r="AC498" s="34"/>
      <c r="AD498" s="33"/>
      <c r="AE498" s="32"/>
      <c r="AF498" s="34"/>
      <c r="AG498" s="33"/>
      <c r="AH498" s="32"/>
      <c r="AI498" s="147">
        <f t="shared" si="91"/>
        <v>1360300.95</v>
      </c>
      <c r="AJ498" s="30">
        <f t="shared" si="92"/>
        <v>1365.76</v>
      </c>
      <c r="AK498" s="29">
        <f t="shared" si="94"/>
        <v>2144.19</v>
      </c>
      <c r="AL498" s="28">
        <f t="shared" si="86"/>
        <v>775316.28</v>
      </c>
      <c r="AM498" s="27">
        <f t="shared" si="87"/>
        <v>3.3305169454071981E-4</v>
      </c>
      <c r="AN498" s="79">
        <f t="shared" si="93"/>
        <v>3.3305169454071997E-4</v>
      </c>
    </row>
    <row r="499" spans="1:40" ht="15.75" customHeight="1" x14ac:dyDescent="0.25">
      <c r="A499" s="126">
        <v>1</v>
      </c>
      <c r="B499" s="77">
        <v>555</v>
      </c>
      <c r="C499" s="77">
        <v>3</v>
      </c>
      <c r="D499" s="81" t="s">
        <v>597</v>
      </c>
      <c r="E499" s="78" t="s">
        <v>328</v>
      </c>
      <c r="F499" s="124">
        <v>1185</v>
      </c>
      <c r="G499" s="34">
        <v>10</v>
      </c>
      <c r="H499" s="34">
        <v>375112.49</v>
      </c>
      <c r="I499" s="33">
        <v>46414.616499999996</v>
      </c>
      <c r="J499" s="28">
        <v>361567.66085000004</v>
      </c>
      <c r="K499" s="34">
        <v>344658.7</v>
      </c>
      <c r="L499" s="33">
        <v>45960.2114</v>
      </c>
      <c r="M499" s="28">
        <v>328568.33746000007</v>
      </c>
      <c r="N499" s="34">
        <v>533660.75</v>
      </c>
      <c r="O499" s="33">
        <v>25158.219000000001</v>
      </c>
      <c r="P499" s="28">
        <v>559352.78410000005</v>
      </c>
      <c r="Q499" s="34">
        <v>510876.31</v>
      </c>
      <c r="R499" s="33">
        <v>24406.9149</v>
      </c>
      <c r="S499" s="28">
        <f t="shared" si="88"/>
        <v>535116.33461000002</v>
      </c>
      <c r="T499" s="34">
        <v>330375.18</v>
      </c>
      <c r="U499" s="33">
        <v>15867.651067000001</v>
      </c>
      <c r="V499" s="32">
        <f t="shared" si="89"/>
        <v>345958.28182630002</v>
      </c>
      <c r="W499" s="34">
        <v>578423.49</v>
      </c>
      <c r="X499" s="33">
        <v>27544.05861</v>
      </c>
      <c r="Y499" s="32">
        <f t="shared" si="85"/>
        <v>605967.37452900014</v>
      </c>
      <c r="Z499" s="34">
        <v>242357.91</v>
      </c>
      <c r="AA499" s="33">
        <v>11540.944613</v>
      </c>
      <c r="AB499" s="32">
        <f t="shared" si="90"/>
        <v>253898.66192570003</v>
      </c>
      <c r="AC499" s="34"/>
      <c r="AD499" s="33"/>
      <c r="AE499" s="32"/>
      <c r="AF499" s="34"/>
      <c r="AG499" s="33"/>
      <c r="AH499" s="32"/>
      <c r="AI499" s="147">
        <f t="shared" si="91"/>
        <v>460058.69</v>
      </c>
      <c r="AJ499" s="30">
        <f t="shared" si="92"/>
        <v>388.24</v>
      </c>
      <c r="AK499" s="29">
        <f t="shared" si="94"/>
        <v>2144.19</v>
      </c>
      <c r="AL499" s="28">
        <f t="shared" si="86"/>
        <v>2080800.75</v>
      </c>
      <c r="AM499" s="27">
        <f t="shared" si="87"/>
        <v>8.9384710945202993E-4</v>
      </c>
      <c r="AN499" s="79">
        <f t="shared" si="93"/>
        <v>8.9384710945203004E-4</v>
      </c>
    </row>
    <row r="500" spans="1:40" ht="15.75" customHeight="1" x14ac:dyDescent="0.25">
      <c r="A500" s="126">
        <v>1</v>
      </c>
      <c r="B500" s="77">
        <v>556</v>
      </c>
      <c r="C500" s="77">
        <v>4</v>
      </c>
      <c r="D500" s="81" t="s">
        <v>597</v>
      </c>
      <c r="E500" s="78" t="s">
        <v>428</v>
      </c>
      <c r="F500" s="124">
        <v>475</v>
      </c>
      <c r="G500" s="34">
        <v>10</v>
      </c>
      <c r="H500" s="34">
        <v>504988.42</v>
      </c>
      <c r="I500" s="33">
        <v>32693.279399999999</v>
      </c>
      <c r="J500" s="28">
        <v>519524.65466</v>
      </c>
      <c r="K500" s="34">
        <v>522972.27</v>
      </c>
      <c r="L500" s="33">
        <v>30730.364799999999</v>
      </c>
      <c r="M500" s="28">
        <v>541466.0957200001</v>
      </c>
      <c r="N500" s="34">
        <v>521147.22</v>
      </c>
      <c r="O500" s="33">
        <v>24568.275399999999</v>
      </c>
      <c r="P500" s="28">
        <v>546236.83906000003</v>
      </c>
      <c r="Q500" s="34">
        <v>375773.93</v>
      </c>
      <c r="R500" s="33">
        <v>18203.552899999999</v>
      </c>
      <c r="S500" s="28">
        <f t="shared" si="88"/>
        <v>393327.41480999999</v>
      </c>
      <c r="T500" s="34">
        <v>386241.95</v>
      </c>
      <c r="U500" s="33">
        <v>18753.568800000001</v>
      </c>
      <c r="V500" s="32">
        <f t="shared" si="89"/>
        <v>404237.21932000003</v>
      </c>
      <c r="W500" s="34">
        <v>504672.9</v>
      </c>
      <c r="X500" s="33">
        <v>24032.219045000002</v>
      </c>
      <c r="Y500" s="32">
        <f t="shared" si="85"/>
        <v>528704.7490505001</v>
      </c>
      <c r="Z500" s="34">
        <v>522300.53</v>
      </c>
      <c r="AA500" s="33">
        <v>24871.629744000002</v>
      </c>
      <c r="AB500" s="32">
        <f t="shared" si="90"/>
        <v>547171.79028160009</v>
      </c>
      <c r="AC500" s="34"/>
      <c r="AD500" s="33"/>
      <c r="AE500" s="32"/>
      <c r="AF500" s="34"/>
      <c r="AG500" s="33"/>
      <c r="AH500" s="32"/>
      <c r="AI500" s="147">
        <f t="shared" si="91"/>
        <v>483935.6</v>
      </c>
      <c r="AJ500" s="30">
        <f t="shared" si="92"/>
        <v>1018.81</v>
      </c>
      <c r="AK500" s="29">
        <f t="shared" si="94"/>
        <v>2144.19</v>
      </c>
      <c r="AL500" s="28">
        <f t="shared" si="86"/>
        <v>534555.5</v>
      </c>
      <c r="AM500" s="27">
        <f t="shared" si="87"/>
        <v>2.2962837192205192E-4</v>
      </c>
      <c r="AN500" s="79">
        <f t="shared" si="93"/>
        <v>2.29628371922052E-4</v>
      </c>
    </row>
    <row r="501" spans="1:40" ht="15.75" customHeight="1" x14ac:dyDescent="0.25">
      <c r="A501" s="126">
        <v>1</v>
      </c>
      <c r="B501" s="77">
        <v>557</v>
      </c>
      <c r="C501" s="77">
        <v>4</v>
      </c>
      <c r="D501" s="81" t="s">
        <v>597</v>
      </c>
      <c r="E501" s="78" t="s">
        <v>498</v>
      </c>
      <c r="F501" s="124">
        <v>1150</v>
      </c>
      <c r="G501" s="34">
        <v>10</v>
      </c>
      <c r="H501" s="34">
        <v>457007.22</v>
      </c>
      <c r="I501" s="33">
        <v>0</v>
      </c>
      <c r="J501" s="28">
        <v>502707.94199999998</v>
      </c>
      <c r="K501" s="34">
        <v>420959.06</v>
      </c>
      <c r="L501" s="33">
        <v>0</v>
      </c>
      <c r="M501" s="28">
        <v>463054.96600000001</v>
      </c>
      <c r="N501" s="34">
        <v>403425.44</v>
      </c>
      <c r="O501" s="33">
        <v>0</v>
      </c>
      <c r="P501" s="28">
        <v>443767.98400000005</v>
      </c>
      <c r="Q501" s="34">
        <v>473465.81</v>
      </c>
      <c r="R501" s="33">
        <v>0</v>
      </c>
      <c r="S501" s="28">
        <f t="shared" si="88"/>
        <v>520812.39100000006</v>
      </c>
      <c r="T501" s="34">
        <v>364279.21</v>
      </c>
      <c r="U501" s="33">
        <v>0</v>
      </c>
      <c r="V501" s="32">
        <f t="shared" si="89"/>
        <v>400707.13100000005</v>
      </c>
      <c r="W501" s="34">
        <v>643864.37</v>
      </c>
      <c r="X501" s="33">
        <v>0</v>
      </c>
      <c r="Y501" s="32">
        <f t="shared" si="85"/>
        <v>708250.80700000003</v>
      </c>
      <c r="Z501" s="34">
        <v>742090.66</v>
      </c>
      <c r="AA501" s="33">
        <v>0</v>
      </c>
      <c r="AB501" s="32">
        <f t="shared" si="90"/>
        <v>816299.72600000014</v>
      </c>
      <c r="AC501" s="34"/>
      <c r="AD501" s="33"/>
      <c r="AE501" s="32"/>
      <c r="AF501" s="34"/>
      <c r="AG501" s="33"/>
      <c r="AH501" s="32"/>
      <c r="AI501" s="147">
        <f t="shared" si="91"/>
        <v>577967.61</v>
      </c>
      <c r="AJ501" s="30">
        <f t="shared" si="92"/>
        <v>502.58</v>
      </c>
      <c r="AK501" s="29">
        <f t="shared" si="94"/>
        <v>2144.19</v>
      </c>
      <c r="AL501" s="28">
        <f t="shared" si="86"/>
        <v>1887851.5000000002</v>
      </c>
      <c r="AM501" s="27">
        <f t="shared" si="87"/>
        <v>8.1096212905040484E-4</v>
      </c>
      <c r="AN501" s="79">
        <f t="shared" si="93"/>
        <v>8.1096212905040505E-4</v>
      </c>
    </row>
    <row r="502" spans="1:40" ht="15.75" customHeight="1" x14ac:dyDescent="0.25">
      <c r="A502" s="126">
        <v>1</v>
      </c>
      <c r="B502" s="77">
        <v>558</v>
      </c>
      <c r="C502" s="77">
        <v>5</v>
      </c>
      <c r="D502" s="81" t="s">
        <v>597</v>
      </c>
      <c r="E502" s="78" t="s">
        <v>515</v>
      </c>
      <c r="F502" s="124">
        <v>1438</v>
      </c>
      <c r="G502" s="34">
        <v>10</v>
      </c>
      <c r="H502" s="34">
        <v>1435037.19</v>
      </c>
      <c r="I502" s="33">
        <v>67652.179900000003</v>
      </c>
      <c r="J502" s="28">
        <v>1504123.5111099998</v>
      </c>
      <c r="K502" s="34">
        <v>1517439.77</v>
      </c>
      <c r="L502" s="33">
        <v>71536.863700000002</v>
      </c>
      <c r="M502" s="28">
        <v>1590493.1969300001</v>
      </c>
      <c r="N502" s="34">
        <v>1195184.6499999999</v>
      </c>
      <c r="O502" s="33">
        <v>56344.6898</v>
      </c>
      <c r="P502" s="28">
        <v>1252723.9562200001</v>
      </c>
      <c r="Q502" s="34">
        <v>1207980.47</v>
      </c>
      <c r="R502" s="33">
        <v>57815.594499999999</v>
      </c>
      <c r="S502" s="28">
        <f t="shared" si="88"/>
        <v>1265181.3630500003</v>
      </c>
      <c r="T502" s="34">
        <v>2401929.7999999998</v>
      </c>
      <c r="U502" s="33">
        <v>114597.280787</v>
      </c>
      <c r="V502" s="32">
        <f t="shared" si="89"/>
        <v>2516065.7711343002</v>
      </c>
      <c r="W502" s="34">
        <v>2040316.71</v>
      </c>
      <c r="X502" s="33">
        <v>97157.968995999996</v>
      </c>
      <c r="Y502" s="32">
        <f t="shared" si="85"/>
        <v>2137474.6151044001</v>
      </c>
      <c r="Z502" s="34">
        <v>2286532.14</v>
      </c>
      <c r="AA502" s="33">
        <v>131515.07090200001</v>
      </c>
      <c r="AB502" s="32">
        <f t="shared" si="90"/>
        <v>2370518.7760078004</v>
      </c>
      <c r="AC502" s="34"/>
      <c r="AD502" s="33"/>
      <c r="AE502" s="32"/>
      <c r="AF502" s="34"/>
      <c r="AG502" s="33"/>
      <c r="AH502" s="32"/>
      <c r="AI502" s="147">
        <f t="shared" si="91"/>
        <v>1908392.9</v>
      </c>
      <c r="AJ502" s="30">
        <f t="shared" si="92"/>
        <v>1327.12</v>
      </c>
      <c r="AK502" s="29">
        <f t="shared" si="94"/>
        <v>2144.19</v>
      </c>
      <c r="AL502" s="28">
        <f t="shared" si="86"/>
        <v>1174946.6600000001</v>
      </c>
      <c r="AM502" s="27">
        <f t="shared" si="87"/>
        <v>5.0472044274364909E-4</v>
      </c>
      <c r="AN502" s="79">
        <f t="shared" si="93"/>
        <v>5.0472044274364899E-4</v>
      </c>
    </row>
    <row r="503" spans="1:40" ht="15.75" customHeight="1" x14ac:dyDescent="0.25">
      <c r="A503" s="126">
        <v>1</v>
      </c>
      <c r="B503" s="77">
        <v>559</v>
      </c>
      <c r="C503" s="77">
        <v>6</v>
      </c>
      <c r="D503" s="81" t="s">
        <v>597</v>
      </c>
      <c r="E503" s="78" t="s">
        <v>265</v>
      </c>
      <c r="F503" s="124">
        <v>1597</v>
      </c>
      <c r="G503" s="34">
        <v>10</v>
      </c>
      <c r="H503" s="34">
        <v>2073662.02</v>
      </c>
      <c r="I503" s="33">
        <v>0</v>
      </c>
      <c r="J503" s="28">
        <v>2281028.2220000001</v>
      </c>
      <c r="K503" s="34">
        <v>2177210.1800000002</v>
      </c>
      <c r="L503" s="33">
        <v>0</v>
      </c>
      <c r="M503" s="28">
        <v>2394931.1980000003</v>
      </c>
      <c r="N503" s="34">
        <v>1932464.88</v>
      </c>
      <c r="O503" s="33">
        <v>0</v>
      </c>
      <c r="P503" s="28">
        <v>2125711.3680000002</v>
      </c>
      <c r="Q503" s="34">
        <v>2611525.92</v>
      </c>
      <c r="R503" s="33">
        <v>0</v>
      </c>
      <c r="S503" s="28">
        <f t="shared" si="88"/>
        <v>2872678.5120000001</v>
      </c>
      <c r="T503" s="34">
        <v>1378183.32</v>
      </c>
      <c r="U503" s="33">
        <v>0</v>
      </c>
      <c r="V503" s="32">
        <f t="shared" si="89"/>
        <v>1516001.6520000002</v>
      </c>
      <c r="W503" s="34">
        <v>1936357.81</v>
      </c>
      <c r="X503" s="33">
        <v>0</v>
      </c>
      <c r="Y503" s="32">
        <f t="shared" si="85"/>
        <v>2129993.591</v>
      </c>
      <c r="Z503" s="34">
        <v>2072506.7</v>
      </c>
      <c r="AA503" s="33">
        <v>0</v>
      </c>
      <c r="AB503" s="32">
        <f t="shared" si="90"/>
        <v>2279757.37</v>
      </c>
      <c r="AC503" s="34"/>
      <c r="AD503" s="33"/>
      <c r="AE503" s="32"/>
      <c r="AF503" s="34"/>
      <c r="AG503" s="33"/>
      <c r="AH503" s="32"/>
      <c r="AI503" s="147">
        <f t="shared" si="91"/>
        <v>2184828.5</v>
      </c>
      <c r="AJ503" s="30">
        <f t="shared" si="92"/>
        <v>1368.08</v>
      </c>
      <c r="AK503" s="29">
        <f t="shared" si="94"/>
        <v>2144.19</v>
      </c>
      <c r="AL503" s="28">
        <f t="shared" si="86"/>
        <v>1239447.6700000002</v>
      </c>
      <c r="AM503" s="27">
        <f t="shared" si="87"/>
        <v>5.3242806508338372E-4</v>
      </c>
      <c r="AN503" s="79">
        <f t="shared" si="93"/>
        <v>5.3242806508338404E-4</v>
      </c>
    </row>
    <row r="504" spans="1:40" ht="15.75" customHeight="1" x14ac:dyDescent="0.25">
      <c r="A504" s="126">
        <v>1</v>
      </c>
      <c r="B504" s="77">
        <v>560</v>
      </c>
      <c r="C504" s="77">
        <v>6</v>
      </c>
      <c r="D504" s="81" t="s">
        <v>597</v>
      </c>
      <c r="E504" s="78" t="s">
        <v>266</v>
      </c>
      <c r="F504" s="124">
        <v>1351</v>
      </c>
      <c r="G504" s="34">
        <v>10</v>
      </c>
      <c r="H504" s="34">
        <v>993763.95</v>
      </c>
      <c r="I504" s="33">
        <v>0</v>
      </c>
      <c r="J504" s="28">
        <v>1093140.345</v>
      </c>
      <c r="K504" s="34">
        <v>1039387.89</v>
      </c>
      <c r="L504" s="33">
        <v>0</v>
      </c>
      <c r="M504" s="28">
        <v>1143326.679</v>
      </c>
      <c r="N504" s="34">
        <v>768145.65</v>
      </c>
      <c r="O504" s="33">
        <v>0</v>
      </c>
      <c r="P504" s="28">
        <v>844960.21500000008</v>
      </c>
      <c r="Q504" s="34">
        <v>709107.24</v>
      </c>
      <c r="R504" s="33">
        <v>0</v>
      </c>
      <c r="S504" s="28">
        <f t="shared" si="88"/>
        <v>780017.96400000004</v>
      </c>
      <c r="T504" s="34">
        <v>675857.25</v>
      </c>
      <c r="U504" s="33">
        <v>0</v>
      </c>
      <c r="V504" s="32">
        <f t="shared" si="89"/>
        <v>743442.97500000009</v>
      </c>
      <c r="W504" s="34">
        <v>1155367.21</v>
      </c>
      <c r="X504" s="33">
        <v>0</v>
      </c>
      <c r="Y504" s="32">
        <f t="shared" si="85"/>
        <v>1270903.9310000001</v>
      </c>
      <c r="Z504" s="34">
        <v>1311005.26</v>
      </c>
      <c r="AA504" s="33">
        <v>0</v>
      </c>
      <c r="AB504" s="32">
        <f t="shared" si="90"/>
        <v>1442105.7860000001</v>
      </c>
      <c r="AC504" s="34"/>
      <c r="AD504" s="33"/>
      <c r="AE504" s="32"/>
      <c r="AF504" s="34"/>
      <c r="AG504" s="33"/>
      <c r="AH504" s="32"/>
      <c r="AI504" s="147">
        <f t="shared" si="91"/>
        <v>1016286.17</v>
      </c>
      <c r="AJ504" s="30">
        <f t="shared" si="92"/>
        <v>752.25</v>
      </c>
      <c r="AK504" s="29">
        <f t="shared" si="94"/>
        <v>2144.19</v>
      </c>
      <c r="AL504" s="28">
        <f t="shared" si="86"/>
        <v>1880510.9400000002</v>
      </c>
      <c r="AM504" s="27">
        <f t="shared" si="87"/>
        <v>8.0780885340026899E-4</v>
      </c>
      <c r="AN504" s="79">
        <f t="shared" si="93"/>
        <v>8.0780885340026899E-4</v>
      </c>
    </row>
    <row r="505" spans="1:40" ht="15.75" customHeight="1" x14ac:dyDescent="0.25">
      <c r="A505" s="126">
        <v>1</v>
      </c>
      <c r="B505" s="77">
        <v>561</v>
      </c>
      <c r="C505" s="77">
        <v>6</v>
      </c>
      <c r="D505" s="81" t="s">
        <v>597</v>
      </c>
      <c r="E505" s="78" t="s">
        <v>364</v>
      </c>
      <c r="F505" s="124">
        <v>1216</v>
      </c>
      <c r="G505" s="34">
        <v>10</v>
      </c>
      <c r="H505" s="34">
        <v>413078.66</v>
      </c>
      <c r="I505" s="33">
        <v>0</v>
      </c>
      <c r="J505" s="28">
        <v>454386.52600000001</v>
      </c>
      <c r="K505" s="34">
        <v>382957.93</v>
      </c>
      <c r="L505" s="33">
        <v>0</v>
      </c>
      <c r="M505" s="28">
        <v>421253.723</v>
      </c>
      <c r="N505" s="34">
        <v>261594.52</v>
      </c>
      <c r="O505" s="33">
        <v>0</v>
      </c>
      <c r="P505" s="28">
        <v>287753.97200000001</v>
      </c>
      <c r="Q505" s="34">
        <v>349722.22</v>
      </c>
      <c r="R505" s="33">
        <v>0</v>
      </c>
      <c r="S505" s="28">
        <f t="shared" si="88"/>
        <v>384694.44199999998</v>
      </c>
      <c r="T505" s="34">
        <v>371092.5</v>
      </c>
      <c r="U505" s="33">
        <v>0</v>
      </c>
      <c r="V505" s="32">
        <f t="shared" si="89"/>
        <v>408201.75000000006</v>
      </c>
      <c r="W505" s="34">
        <v>428220.85</v>
      </c>
      <c r="X505" s="33">
        <v>0</v>
      </c>
      <c r="Y505" s="32">
        <f t="shared" si="85"/>
        <v>471042.935</v>
      </c>
      <c r="Z505" s="34">
        <v>701632.5</v>
      </c>
      <c r="AA505" s="33">
        <v>0</v>
      </c>
      <c r="AB505" s="32">
        <f t="shared" si="90"/>
        <v>771795.75000000012</v>
      </c>
      <c r="AC505" s="34"/>
      <c r="AD505" s="33"/>
      <c r="AE505" s="32"/>
      <c r="AF505" s="34"/>
      <c r="AG505" s="33"/>
      <c r="AH505" s="32"/>
      <c r="AI505" s="147">
        <f t="shared" si="91"/>
        <v>464697.77</v>
      </c>
      <c r="AJ505" s="30">
        <f t="shared" si="92"/>
        <v>382.15</v>
      </c>
      <c r="AK505" s="29">
        <f t="shared" si="94"/>
        <v>2144.19</v>
      </c>
      <c r="AL505" s="28">
        <f t="shared" si="86"/>
        <v>2142640.64</v>
      </c>
      <c r="AM505" s="27">
        <f t="shared" si="87"/>
        <v>9.2041159763059854E-4</v>
      </c>
      <c r="AN505" s="79">
        <f t="shared" si="93"/>
        <v>9.2041159763059897E-4</v>
      </c>
    </row>
    <row r="506" spans="1:40" ht="15.75" customHeight="1" x14ac:dyDescent="0.25">
      <c r="A506" s="126">
        <v>1</v>
      </c>
      <c r="B506" s="77">
        <v>562</v>
      </c>
      <c r="C506" s="77">
        <v>7</v>
      </c>
      <c r="D506" s="81" t="s">
        <v>597</v>
      </c>
      <c r="E506" s="78" t="s">
        <v>441</v>
      </c>
      <c r="F506" s="124">
        <v>877</v>
      </c>
      <c r="G506" s="34">
        <v>10</v>
      </c>
      <c r="H506" s="34">
        <v>639120.48</v>
      </c>
      <c r="I506" s="33">
        <v>0</v>
      </c>
      <c r="J506" s="28">
        <v>703032.52800000005</v>
      </c>
      <c r="K506" s="34">
        <v>685335.54</v>
      </c>
      <c r="L506" s="33">
        <v>0</v>
      </c>
      <c r="M506" s="28">
        <v>753869.09400000016</v>
      </c>
      <c r="N506" s="34">
        <v>366640.12</v>
      </c>
      <c r="O506" s="33">
        <v>0</v>
      </c>
      <c r="P506" s="28">
        <v>403304.13200000004</v>
      </c>
      <c r="Q506" s="34">
        <v>319564.82</v>
      </c>
      <c r="R506" s="33">
        <v>0</v>
      </c>
      <c r="S506" s="28">
        <f t="shared" si="88"/>
        <v>351521.30200000003</v>
      </c>
      <c r="T506" s="34">
        <v>499504.16</v>
      </c>
      <c r="U506" s="33">
        <v>0</v>
      </c>
      <c r="V506" s="32">
        <f t="shared" si="89"/>
        <v>549454.576</v>
      </c>
      <c r="W506" s="34">
        <v>566348.68000000005</v>
      </c>
      <c r="X506" s="33">
        <v>0</v>
      </c>
      <c r="Y506" s="32">
        <f t="shared" si="85"/>
        <v>622983.54800000007</v>
      </c>
      <c r="Z506" s="34">
        <v>664739.06000000006</v>
      </c>
      <c r="AA506" s="33">
        <v>0</v>
      </c>
      <c r="AB506" s="32">
        <f t="shared" si="90"/>
        <v>731212.96600000013</v>
      </c>
      <c r="AC506" s="34"/>
      <c r="AD506" s="33"/>
      <c r="AE506" s="32"/>
      <c r="AF506" s="34"/>
      <c r="AG506" s="33"/>
      <c r="AH506" s="32"/>
      <c r="AI506" s="147">
        <f t="shared" si="91"/>
        <v>531695.30000000005</v>
      </c>
      <c r="AJ506" s="30">
        <f t="shared" si="92"/>
        <v>606.27</v>
      </c>
      <c r="AK506" s="29">
        <f t="shared" si="94"/>
        <v>2144.19</v>
      </c>
      <c r="AL506" s="28">
        <f t="shared" si="86"/>
        <v>1348755.84</v>
      </c>
      <c r="AM506" s="27">
        <f t="shared" si="87"/>
        <v>5.7938344598373707E-4</v>
      </c>
      <c r="AN506" s="79">
        <f t="shared" si="93"/>
        <v>5.7938344598373697E-4</v>
      </c>
    </row>
    <row r="507" spans="1:40" ht="15.75" customHeight="1" x14ac:dyDescent="0.25">
      <c r="A507" s="126">
        <v>1</v>
      </c>
      <c r="B507" s="77">
        <v>564</v>
      </c>
      <c r="C507" s="77">
        <v>7</v>
      </c>
      <c r="D507" s="81" t="s">
        <v>597</v>
      </c>
      <c r="E507" s="78" t="s">
        <v>481</v>
      </c>
      <c r="F507" s="124">
        <v>1776</v>
      </c>
      <c r="G507" s="34">
        <v>10</v>
      </c>
      <c r="H507" s="34">
        <v>2024589.87</v>
      </c>
      <c r="I507" s="33">
        <v>0</v>
      </c>
      <c r="J507" s="28">
        <v>2227048.8570000003</v>
      </c>
      <c r="K507" s="34">
        <v>1909388.33</v>
      </c>
      <c r="L507" s="33">
        <v>0</v>
      </c>
      <c r="M507" s="28">
        <v>2100327.1630000002</v>
      </c>
      <c r="N507" s="34">
        <v>1445517.92</v>
      </c>
      <c r="O507" s="33">
        <v>0</v>
      </c>
      <c r="P507" s="28">
        <v>1590069.7120000001</v>
      </c>
      <c r="Q507" s="34">
        <v>1231687.7</v>
      </c>
      <c r="R507" s="33">
        <v>0</v>
      </c>
      <c r="S507" s="28">
        <f t="shared" si="88"/>
        <v>1354856.47</v>
      </c>
      <c r="T507" s="34">
        <v>754858.18</v>
      </c>
      <c r="U507" s="33">
        <v>0</v>
      </c>
      <c r="V507" s="32">
        <f t="shared" si="89"/>
        <v>830343.99800000014</v>
      </c>
      <c r="W507" s="34">
        <v>1064047.68</v>
      </c>
      <c r="X507" s="33">
        <v>0</v>
      </c>
      <c r="Y507" s="32">
        <f t="shared" si="85"/>
        <v>1170452.4480000001</v>
      </c>
      <c r="Z507" s="34">
        <v>1360238.32</v>
      </c>
      <c r="AA507" s="33">
        <v>0</v>
      </c>
      <c r="AB507" s="32">
        <f t="shared" si="90"/>
        <v>1496262.1520000002</v>
      </c>
      <c r="AC507" s="34"/>
      <c r="AD507" s="33"/>
      <c r="AE507" s="32"/>
      <c r="AF507" s="34"/>
      <c r="AG507" s="33"/>
      <c r="AH507" s="32"/>
      <c r="AI507" s="147">
        <f t="shared" si="91"/>
        <v>1288396.96</v>
      </c>
      <c r="AJ507" s="30">
        <f t="shared" si="92"/>
        <v>725.45</v>
      </c>
      <c r="AK507" s="29">
        <f t="shared" si="94"/>
        <v>2144.19</v>
      </c>
      <c r="AL507" s="28">
        <f t="shared" si="86"/>
        <v>2519682.2400000002</v>
      </c>
      <c r="AM507" s="27">
        <f t="shared" si="87"/>
        <v>1.0823769104089452E-3</v>
      </c>
      <c r="AN507" s="79">
        <f t="shared" si="93"/>
        <v>1.08237691040895E-3</v>
      </c>
    </row>
    <row r="508" spans="1:40" ht="15.75" customHeight="1" x14ac:dyDescent="0.25">
      <c r="A508" s="126">
        <v>1</v>
      </c>
      <c r="B508" s="77">
        <v>565</v>
      </c>
      <c r="C508" s="77">
        <v>7</v>
      </c>
      <c r="D508" s="81" t="s">
        <v>597</v>
      </c>
      <c r="E508" s="78" t="s">
        <v>514</v>
      </c>
      <c r="F508" s="124">
        <v>1370</v>
      </c>
      <c r="G508" s="34">
        <v>10</v>
      </c>
      <c r="H508" s="34">
        <v>659401.65</v>
      </c>
      <c r="I508" s="33">
        <v>0</v>
      </c>
      <c r="J508" s="28">
        <v>725341.81500000006</v>
      </c>
      <c r="K508" s="34">
        <v>741898.51</v>
      </c>
      <c r="L508" s="33">
        <v>0</v>
      </c>
      <c r="M508" s="28">
        <v>816088.36100000003</v>
      </c>
      <c r="N508" s="34">
        <v>637166.98</v>
      </c>
      <c r="O508" s="33">
        <v>0</v>
      </c>
      <c r="P508" s="28">
        <v>700883.67800000007</v>
      </c>
      <c r="Q508" s="34">
        <v>844792.73</v>
      </c>
      <c r="R508" s="33">
        <v>0</v>
      </c>
      <c r="S508" s="28">
        <f t="shared" si="88"/>
        <v>929272.00300000003</v>
      </c>
      <c r="T508" s="34">
        <v>650625.34</v>
      </c>
      <c r="U508" s="33">
        <v>0</v>
      </c>
      <c r="V508" s="32">
        <f t="shared" si="89"/>
        <v>715687.87400000007</v>
      </c>
      <c r="W508" s="34">
        <v>1040733</v>
      </c>
      <c r="X508" s="33">
        <v>0</v>
      </c>
      <c r="Y508" s="32">
        <f t="shared" si="85"/>
        <v>1144806.3</v>
      </c>
      <c r="Z508" s="34">
        <v>1177915.6100000001</v>
      </c>
      <c r="AA508" s="33">
        <v>0</v>
      </c>
      <c r="AB508" s="32">
        <f t="shared" si="90"/>
        <v>1295707.1710000003</v>
      </c>
      <c r="AC508" s="34"/>
      <c r="AD508" s="33"/>
      <c r="AE508" s="32"/>
      <c r="AF508" s="34"/>
      <c r="AG508" s="33"/>
      <c r="AH508" s="32"/>
      <c r="AI508" s="147">
        <f t="shared" si="91"/>
        <v>957271.41</v>
      </c>
      <c r="AJ508" s="30">
        <f t="shared" si="92"/>
        <v>698.74</v>
      </c>
      <c r="AK508" s="29">
        <f t="shared" si="94"/>
        <v>2144.19</v>
      </c>
      <c r="AL508" s="28">
        <f t="shared" si="86"/>
        <v>1980266.5</v>
      </c>
      <c r="AM508" s="27">
        <f t="shared" si="87"/>
        <v>8.5066073095643019E-4</v>
      </c>
      <c r="AN508" s="79">
        <f t="shared" si="93"/>
        <v>8.5066073095642998E-4</v>
      </c>
    </row>
    <row r="509" spans="1:40" ht="15.75" customHeight="1" x14ac:dyDescent="0.25">
      <c r="A509" s="126">
        <v>1</v>
      </c>
      <c r="B509" s="77">
        <v>566</v>
      </c>
      <c r="C509" s="77">
        <v>7</v>
      </c>
      <c r="D509" s="81" t="s">
        <v>597</v>
      </c>
      <c r="E509" s="78" t="s">
        <v>551</v>
      </c>
      <c r="F509" s="124">
        <v>890</v>
      </c>
      <c r="G509" s="34">
        <v>10</v>
      </c>
      <c r="H509" s="34">
        <v>300690.34999999998</v>
      </c>
      <c r="I509" s="33">
        <v>0</v>
      </c>
      <c r="J509" s="28">
        <v>330759.38500000001</v>
      </c>
      <c r="K509" s="34">
        <v>186836.95</v>
      </c>
      <c r="L509" s="33">
        <v>0</v>
      </c>
      <c r="M509" s="28">
        <v>205520.64500000002</v>
      </c>
      <c r="N509" s="34">
        <v>130471.95</v>
      </c>
      <c r="O509" s="33">
        <v>0</v>
      </c>
      <c r="P509" s="28">
        <v>143519.14500000002</v>
      </c>
      <c r="Q509" s="34">
        <v>154254.41</v>
      </c>
      <c r="R509" s="33">
        <v>0</v>
      </c>
      <c r="S509" s="28">
        <f t="shared" si="88"/>
        <v>169679.85100000002</v>
      </c>
      <c r="T509" s="34">
        <v>55568.52</v>
      </c>
      <c r="U509" s="33">
        <v>0</v>
      </c>
      <c r="V509" s="32">
        <f t="shared" si="89"/>
        <v>61125.372000000003</v>
      </c>
      <c r="W509" s="34">
        <v>204078.97</v>
      </c>
      <c r="X509" s="33">
        <v>0</v>
      </c>
      <c r="Y509" s="32">
        <f t="shared" si="85"/>
        <v>224486.86700000003</v>
      </c>
      <c r="Z509" s="34">
        <v>292349.89</v>
      </c>
      <c r="AA509" s="33">
        <v>0</v>
      </c>
      <c r="AB509" s="32">
        <f t="shared" si="90"/>
        <v>321584.87900000002</v>
      </c>
      <c r="AC509" s="34"/>
      <c r="AD509" s="33"/>
      <c r="AE509" s="32"/>
      <c r="AF509" s="34"/>
      <c r="AG509" s="33"/>
      <c r="AH509" s="32"/>
      <c r="AI509" s="147">
        <f t="shared" si="91"/>
        <v>184079.22</v>
      </c>
      <c r="AJ509" s="30">
        <f t="shared" si="92"/>
        <v>206.83</v>
      </c>
      <c r="AK509" s="29">
        <f t="shared" si="94"/>
        <v>2144.19</v>
      </c>
      <c r="AL509" s="28">
        <f t="shared" si="86"/>
        <v>1724250.4000000001</v>
      </c>
      <c r="AM509" s="27">
        <f t="shared" si="87"/>
        <v>7.4068419862473929E-4</v>
      </c>
      <c r="AN509" s="79">
        <f t="shared" si="93"/>
        <v>7.4068419862473897E-4</v>
      </c>
    </row>
    <row r="510" spans="1:40" ht="15.75" customHeight="1" x14ac:dyDescent="0.25">
      <c r="A510" s="126">
        <v>1</v>
      </c>
      <c r="B510" s="77">
        <v>567</v>
      </c>
      <c r="C510" s="77">
        <v>12</v>
      </c>
      <c r="D510" s="81" t="s">
        <v>597</v>
      </c>
      <c r="E510" s="78" t="s">
        <v>166</v>
      </c>
      <c r="F510" s="124">
        <v>3108</v>
      </c>
      <c r="G510" s="34">
        <v>10</v>
      </c>
      <c r="H510" s="34">
        <v>3228682.45</v>
      </c>
      <c r="I510" s="33">
        <v>152209.97039999999</v>
      </c>
      <c r="J510" s="28">
        <v>3384119.7275600005</v>
      </c>
      <c r="K510" s="34">
        <v>2994358.51</v>
      </c>
      <c r="L510" s="33">
        <v>141163.25150000001</v>
      </c>
      <c r="M510" s="28">
        <v>3138514.7843499999</v>
      </c>
      <c r="N510" s="34">
        <v>2732296.85</v>
      </c>
      <c r="O510" s="33">
        <v>128807.38679999999</v>
      </c>
      <c r="P510" s="28">
        <v>2863838.4095200002</v>
      </c>
      <c r="Q510" s="34">
        <v>2793120.89</v>
      </c>
      <c r="R510" s="33">
        <v>133156.0796</v>
      </c>
      <c r="S510" s="28">
        <f t="shared" si="88"/>
        <v>2925961.2914400008</v>
      </c>
      <c r="T510" s="34">
        <v>1898235.74</v>
      </c>
      <c r="U510" s="33">
        <v>92163.344253999996</v>
      </c>
      <c r="V510" s="32">
        <f t="shared" si="89"/>
        <v>1986679.6353206004</v>
      </c>
      <c r="W510" s="34">
        <v>2917912.81</v>
      </c>
      <c r="X510" s="33">
        <v>138948.26105199999</v>
      </c>
      <c r="Y510" s="32">
        <f t="shared" si="85"/>
        <v>3056861.0038428004</v>
      </c>
      <c r="Z510" s="34">
        <v>3685714.65</v>
      </c>
      <c r="AA510" s="33">
        <v>206994.462126</v>
      </c>
      <c r="AB510" s="32">
        <f t="shared" si="90"/>
        <v>3826592.2066614004</v>
      </c>
      <c r="AC510" s="34"/>
      <c r="AD510" s="33"/>
      <c r="AE510" s="32"/>
      <c r="AF510" s="34"/>
      <c r="AG510" s="33"/>
      <c r="AH510" s="32"/>
      <c r="AI510" s="147">
        <f t="shared" si="91"/>
        <v>2931986.51</v>
      </c>
      <c r="AJ510" s="30">
        <f t="shared" si="92"/>
        <v>943.37</v>
      </c>
      <c r="AK510" s="29">
        <f t="shared" si="94"/>
        <v>2144.19</v>
      </c>
      <c r="AL510" s="28">
        <f t="shared" si="86"/>
        <v>3732148.5600000005</v>
      </c>
      <c r="AM510" s="27">
        <f t="shared" si="87"/>
        <v>1.6032146289843255E-3</v>
      </c>
      <c r="AN510" s="79">
        <f t="shared" si="93"/>
        <v>1.6032146289843301E-3</v>
      </c>
    </row>
    <row r="511" spans="1:40" ht="15.75" customHeight="1" x14ac:dyDescent="0.25">
      <c r="A511" s="126">
        <v>1</v>
      </c>
      <c r="B511" s="77">
        <v>568</v>
      </c>
      <c r="C511" s="77">
        <v>12</v>
      </c>
      <c r="D511" s="81" t="s">
        <v>597</v>
      </c>
      <c r="E511" s="78" t="s">
        <v>197</v>
      </c>
      <c r="F511" s="124">
        <v>1361</v>
      </c>
      <c r="G511" s="34">
        <v>10</v>
      </c>
      <c r="H511" s="34">
        <v>441058.78</v>
      </c>
      <c r="I511" s="33">
        <v>104098.015</v>
      </c>
      <c r="J511" s="28">
        <v>370656.84150000004</v>
      </c>
      <c r="K511" s="34">
        <v>501812.44</v>
      </c>
      <c r="L511" s="33">
        <v>112219.056</v>
      </c>
      <c r="M511" s="28">
        <v>428552.72240000003</v>
      </c>
      <c r="N511" s="34">
        <v>385773</v>
      </c>
      <c r="O511" s="33">
        <v>34719.836000000003</v>
      </c>
      <c r="P511" s="28">
        <v>386158.4804</v>
      </c>
      <c r="Q511" s="34">
        <v>640039.75</v>
      </c>
      <c r="R511" s="33">
        <v>58252.824200000003</v>
      </c>
      <c r="S511" s="28">
        <f t="shared" si="88"/>
        <v>639965.61838</v>
      </c>
      <c r="T511" s="34">
        <v>530587.59</v>
      </c>
      <c r="U511" s="33">
        <v>48608.715046999998</v>
      </c>
      <c r="V511" s="32">
        <f t="shared" si="89"/>
        <v>530176.76244830003</v>
      </c>
      <c r="W511" s="34">
        <v>910445.07</v>
      </c>
      <c r="X511" s="33">
        <v>82768.131517999995</v>
      </c>
      <c r="Y511" s="32">
        <f t="shared" si="85"/>
        <v>910444.63233019994</v>
      </c>
      <c r="Z511" s="34">
        <v>1077015.75</v>
      </c>
      <c r="AA511" s="33">
        <v>97910.973517999999</v>
      </c>
      <c r="AB511" s="32">
        <f t="shared" si="90"/>
        <v>1077015.2541302</v>
      </c>
      <c r="AC511" s="34"/>
      <c r="AD511" s="33"/>
      <c r="AE511" s="32"/>
      <c r="AF511" s="34"/>
      <c r="AG511" s="33"/>
      <c r="AH511" s="32"/>
      <c r="AI511" s="147">
        <f t="shared" si="91"/>
        <v>708752.15</v>
      </c>
      <c r="AJ511" s="30">
        <f t="shared" si="92"/>
        <v>520.76</v>
      </c>
      <c r="AK511" s="29">
        <f t="shared" si="94"/>
        <v>2144.19</v>
      </c>
      <c r="AL511" s="28">
        <f t="shared" si="86"/>
        <v>2209488.23</v>
      </c>
      <c r="AM511" s="27">
        <f t="shared" si="87"/>
        <v>9.4912723755687892E-4</v>
      </c>
      <c r="AN511" s="79">
        <f t="shared" si="93"/>
        <v>9.4912723755687903E-4</v>
      </c>
    </row>
    <row r="512" spans="1:40" ht="15.75" customHeight="1" x14ac:dyDescent="0.25">
      <c r="A512" s="126">
        <v>1</v>
      </c>
      <c r="B512" s="77">
        <v>569</v>
      </c>
      <c r="C512" s="77">
        <v>12</v>
      </c>
      <c r="D512" s="81" t="s">
        <v>597</v>
      </c>
      <c r="E512" s="78" t="s">
        <v>230</v>
      </c>
      <c r="F512" s="124">
        <v>2512</v>
      </c>
      <c r="G512" s="34">
        <v>10</v>
      </c>
      <c r="H512" s="34">
        <v>1703248.52</v>
      </c>
      <c r="I512" s="33">
        <v>0</v>
      </c>
      <c r="J512" s="28">
        <v>1873573.3720000002</v>
      </c>
      <c r="K512" s="34">
        <v>1637830.61</v>
      </c>
      <c r="L512" s="33">
        <v>0</v>
      </c>
      <c r="M512" s="28">
        <v>1801613.6710000003</v>
      </c>
      <c r="N512" s="34">
        <v>1738135.02</v>
      </c>
      <c r="O512" s="33">
        <v>0</v>
      </c>
      <c r="P512" s="28">
        <v>1911948.5220000001</v>
      </c>
      <c r="Q512" s="34">
        <v>1654868.68</v>
      </c>
      <c r="R512" s="33">
        <v>0</v>
      </c>
      <c r="S512" s="28">
        <f t="shared" si="88"/>
        <v>1820355.5480000002</v>
      </c>
      <c r="T512" s="34">
        <v>1281928.27</v>
      </c>
      <c r="U512" s="33">
        <v>0</v>
      </c>
      <c r="V512" s="32">
        <f t="shared" si="89"/>
        <v>1410121.0970000001</v>
      </c>
      <c r="W512" s="34">
        <v>1904776.65</v>
      </c>
      <c r="X512" s="33">
        <v>0</v>
      </c>
      <c r="Y512" s="32">
        <f t="shared" si="85"/>
        <v>2095254.3150000002</v>
      </c>
      <c r="Z512" s="34">
        <v>2829058.13</v>
      </c>
      <c r="AA512" s="33">
        <v>0</v>
      </c>
      <c r="AB512" s="32">
        <f t="shared" si="90"/>
        <v>3111963.943</v>
      </c>
      <c r="AC512" s="34"/>
      <c r="AD512" s="33"/>
      <c r="AE512" s="32"/>
      <c r="AF512" s="34"/>
      <c r="AG512" s="33"/>
      <c r="AH512" s="32"/>
      <c r="AI512" s="147">
        <f t="shared" si="91"/>
        <v>2069928.69</v>
      </c>
      <c r="AJ512" s="30">
        <f t="shared" si="92"/>
        <v>824.02</v>
      </c>
      <c r="AK512" s="29">
        <f t="shared" si="94"/>
        <v>2144.19</v>
      </c>
      <c r="AL512" s="28">
        <f t="shared" si="86"/>
        <v>3316267.04</v>
      </c>
      <c r="AM512" s="27">
        <f t="shared" si="87"/>
        <v>1.4245648978524442E-3</v>
      </c>
      <c r="AN512" s="79">
        <f t="shared" si="93"/>
        <v>1.4245648978524401E-3</v>
      </c>
    </row>
    <row r="513" spans="1:40" ht="15.75" customHeight="1" x14ac:dyDescent="0.25">
      <c r="A513" s="126">
        <v>1</v>
      </c>
      <c r="B513" s="77">
        <v>570</v>
      </c>
      <c r="C513" s="77">
        <v>12</v>
      </c>
      <c r="D513" s="81" t="s">
        <v>597</v>
      </c>
      <c r="E513" s="78" t="s">
        <v>443</v>
      </c>
      <c r="F513" s="124">
        <v>2476</v>
      </c>
      <c r="G513" s="34">
        <v>10</v>
      </c>
      <c r="H513" s="34">
        <v>1032972.18</v>
      </c>
      <c r="I513" s="33">
        <v>0</v>
      </c>
      <c r="J513" s="28">
        <v>1136269.398</v>
      </c>
      <c r="K513" s="34">
        <v>1164832.8700000001</v>
      </c>
      <c r="L513" s="33">
        <v>0</v>
      </c>
      <c r="M513" s="28">
        <v>1281316.1570000001</v>
      </c>
      <c r="N513" s="34">
        <v>951043.99</v>
      </c>
      <c r="O513" s="33">
        <v>0</v>
      </c>
      <c r="P513" s="28">
        <v>1046148.3890000001</v>
      </c>
      <c r="Q513" s="34">
        <v>1315151.95</v>
      </c>
      <c r="R513" s="33">
        <v>0</v>
      </c>
      <c r="S513" s="28">
        <f t="shared" si="88"/>
        <v>1446667.145</v>
      </c>
      <c r="T513" s="34">
        <v>772141.82</v>
      </c>
      <c r="U513" s="33">
        <v>0</v>
      </c>
      <c r="V513" s="32">
        <f t="shared" si="89"/>
        <v>849356.00199999998</v>
      </c>
      <c r="W513" s="34">
        <v>1353660.07</v>
      </c>
      <c r="X513" s="33">
        <v>0</v>
      </c>
      <c r="Y513" s="32">
        <f t="shared" si="85"/>
        <v>1489026.0770000003</v>
      </c>
      <c r="Z513" s="34">
        <v>1559919.97</v>
      </c>
      <c r="AA513" s="33">
        <v>0</v>
      </c>
      <c r="AB513" s="32">
        <f t="shared" si="90"/>
        <v>1715911.9670000002</v>
      </c>
      <c r="AC513" s="34"/>
      <c r="AD513" s="33"/>
      <c r="AE513" s="32"/>
      <c r="AF513" s="34"/>
      <c r="AG513" s="33"/>
      <c r="AH513" s="32"/>
      <c r="AI513" s="147">
        <f t="shared" si="91"/>
        <v>1309421.92</v>
      </c>
      <c r="AJ513" s="30">
        <f t="shared" si="92"/>
        <v>528.85</v>
      </c>
      <c r="AK513" s="29">
        <f t="shared" si="94"/>
        <v>2144.19</v>
      </c>
      <c r="AL513" s="28">
        <f t="shared" si="86"/>
        <v>3999581.8400000003</v>
      </c>
      <c r="AM513" s="27">
        <f t="shared" si="87"/>
        <v>1.7180956257829259E-3</v>
      </c>
      <c r="AN513" s="79">
        <f t="shared" si="93"/>
        <v>1.71809562578293E-3</v>
      </c>
    </row>
    <row r="514" spans="1:40" ht="15.75" customHeight="1" x14ac:dyDescent="0.25">
      <c r="A514" s="126">
        <v>1</v>
      </c>
      <c r="B514" s="77">
        <v>571</v>
      </c>
      <c r="C514" s="77">
        <v>13</v>
      </c>
      <c r="D514" s="81" t="s">
        <v>597</v>
      </c>
      <c r="E514" s="78" t="s">
        <v>222</v>
      </c>
      <c r="F514" s="124">
        <v>1234</v>
      </c>
      <c r="G514" s="34">
        <v>10</v>
      </c>
      <c r="H514" s="34">
        <v>967990.26</v>
      </c>
      <c r="I514" s="33">
        <v>0</v>
      </c>
      <c r="J514" s="28">
        <v>1064789.2860000001</v>
      </c>
      <c r="K514" s="34">
        <v>1066021.56</v>
      </c>
      <c r="L514" s="33">
        <v>0</v>
      </c>
      <c r="M514" s="28">
        <v>1172623.7160000002</v>
      </c>
      <c r="N514" s="34">
        <v>988167.56</v>
      </c>
      <c r="O514" s="33">
        <v>0</v>
      </c>
      <c r="P514" s="28">
        <v>1086984.3160000001</v>
      </c>
      <c r="Q514" s="34">
        <v>1108820.3400000001</v>
      </c>
      <c r="R514" s="33">
        <v>0</v>
      </c>
      <c r="S514" s="28">
        <f t="shared" si="88"/>
        <v>1219702.3740000003</v>
      </c>
      <c r="T514" s="34">
        <v>927054.95</v>
      </c>
      <c r="U514" s="33">
        <v>0</v>
      </c>
      <c r="V514" s="32">
        <f t="shared" si="89"/>
        <v>1019760.4450000001</v>
      </c>
      <c r="W514" s="34">
        <v>1171985.1299999999</v>
      </c>
      <c r="X514" s="33">
        <v>0</v>
      </c>
      <c r="Y514" s="32">
        <f t="shared" si="85"/>
        <v>1289183.6429999999</v>
      </c>
      <c r="Z514" s="34">
        <v>1464977.92</v>
      </c>
      <c r="AA514" s="33">
        <v>0</v>
      </c>
      <c r="AB514" s="32">
        <f t="shared" si="90"/>
        <v>1611475.7120000001</v>
      </c>
      <c r="AC514" s="34"/>
      <c r="AD514" s="33"/>
      <c r="AE514" s="32"/>
      <c r="AF514" s="34"/>
      <c r="AG514" s="33"/>
      <c r="AH514" s="32"/>
      <c r="AI514" s="147">
        <f t="shared" si="91"/>
        <v>1245421.3</v>
      </c>
      <c r="AJ514" s="30">
        <f t="shared" si="92"/>
        <v>1009.26</v>
      </c>
      <c r="AK514" s="29">
        <f t="shared" si="94"/>
        <v>2144.19</v>
      </c>
      <c r="AL514" s="28">
        <f t="shared" si="86"/>
        <v>1400503.62</v>
      </c>
      <c r="AM514" s="27">
        <f t="shared" si="87"/>
        <v>6.0161267844319275E-4</v>
      </c>
      <c r="AN514" s="79">
        <f t="shared" si="93"/>
        <v>6.0161267844319297E-4</v>
      </c>
    </row>
    <row r="515" spans="1:40" ht="15.75" customHeight="1" x14ac:dyDescent="0.25">
      <c r="A515" s="126">
        <v>1</v>
      </c>
      <c r="B515" s="77">
        <v>572</v>
      </c>
      <c r="C515" s="77">
        <v>13</v>
      </c>
      <c r="D515" s="81" t="s">
        <v>597</v>
      </c>
      <c r="E515" s="78" t="s">
        <v>300</v>
      </c>
      <c r="F515" s="124">
        <v>714</v>
      </c>
      <c r="G515" s="34">
        <v>10</v>
      </c>
      <c r="H515" s="34">
        <v>1234565.03</v>
      </c>
      <c r="I515" s="33">
        <v>0</v>
      </c>
      <c r="J515" s="28">
        <v>1358021.5330000001</v>
      </c>
      <c r="K515" s="34">
        <v>1533550.38</v>
      </c>
      <c r="L515" s="33">
        <v>0</v>
      </c>
      <c r="M515" s="28">
        <v>1686905.4180000001</v>
      </c>
      <c r="N515" s="34">
        <v>1481380.34</v>
      </c>
      <c r="O515" s="33">
        <v>0</v>
      </c>
      <c r="P515" s="28">
        <v>1629518.3740000003</v>
      </c>
      <c r="Q515" s="34">
        <v>1469823.31</v>
      </c>
      <c r="R515" s="33">
        <v>0</v>
      </c>
      <c r="S515" s="28">
        <f t="shared" si="88"/>
        <v>1616805.6410000003</v>
      </c>
      <c r="T515" s="34">
        <v>1145227.82</v>
      </c>
      <c r="U515" s="33">
        <v>0</v>
      </c>
      <c r="V515" s="32">
        <f t="shared" si="89"/>
        <v>1259750.6020000002</v>
      </c>
      <c r="W515" s="34">
        <v>1617494.18</v>
      </c>
      <c r="X515" s="33">
        <v>0</v>
      </c>
      <c r="Y515" s="32">
        <f t="shared" si="85"/>
        <v>1779243.598</v>
      </c>
      <c r="Z515" s="34">
        <v>2108659.08</v>
      </c>
      <c r="AA515" s="33">
        <v>0</v>
      </c>
      <c r="AB515" s="32">
        <f t="shared" si="90"/>
        <v>2319524.9880000004</v>
      </c>
      <c r="AC515" s="34"/>
      <c r="AD515" s="33"/>
      <c r="AE515" s="32"/>
      <c r="AF515" s="34"/>
      <c r="AG515" s="33"/>
      <c r="AH515" s="32"/>
      <c r="AI515" s="147">
        <f t="shared" si="91"/>
        <v>1720968.64</v>
      </c>
      <c r="AJ515" s="30">
        <f t="shared" si="92"/>
        <v>2410.3200000000002</v>
      </c>
      <c r="AK515" s="29">
        <f t="shared" si="94"/>
        <v>2144.19</v>
      </c>
      <c r="AL515" s="28">
        <f t="shared" si="86"/>
        <v>0</v>
      </c>
      <c r="AM515" s="27">
        <f t="shared" si="87"/>
        <v>0</v>
      </c>
      <c r="AN515" s="79">
        <f t="shared" si="93"/>
        <v>0</v>
      </c>
    </row>
    <row r="516" spans="1:40" ht="15.75" customHeight="1" x14ac:dyDescent="0.25">
      <c r="A516" s="126">
        <v>1</v>
      </c>
      <c r="B516" s="77">
        <v>573</v>
      </c>
      <c r="C516" s="77">
        <v>13</v>
      </c>
      <c r="D516" s="81" t="s">
        <v>597</v>
      </c>
      <c r="E516" s="78" t="s">
        <v>405</v>
      </c>
      <c r="F516" s="124">
        <v>759</v>
      </c>
      <c r="G516" s="34">
        <v>10</v>
      </c>
      <c r="H516" s="34">
        <v>758434.69</v>
      </c>
      <c r="I516" s="33">
        <v>0</v>
      </c>
      <c r="J516" s="28">
        <v>834278.15899999999</v>
      </c>
      <c r="K516" s="34">
        <v>1120020.1000000001</v>
      </c>
      <c r="L516" s="33">
        <v>0</v>
      </c>
      <c r="M516" s="28">
        <v>1232022.1100000001</v>
      </c>
      <c r="N516" s="34">
        <v>799604.9</v>
      </c>
      <c r="O516" s="33">
        <v>0</v>
      </c>
      <c r="P516" s="28">
        <v>879565.39000000013</v>
      </c>
      <c r="Q516" s="34">
        <v>991764.93</v>
      </c>
      <c r="R516" s="33">
        <v>0</v>
      </c>
      <c r="S516" s="28">
        <f t="shared" si="88"/>
        <v>1090941.4230000002</v>
      </c>
      <c r="T516" s="34">
        <v>1523292.21</v>
      </c>
      <c r="U516" s="33">
        <v>0</v>
      </c>
      <c r="V516" s="32">
        <f t="shared" si="89"/>
        <v>1675621.4310000001</v>
      </c>
      <c r="W516" s="34">
        <v>2201263.46</v>
      </c>
      <c r="X516" s="33">
        <v>0</v>
      </c>
      <c r="Y516" s="32">
        <f t="shared" si="85"/>
        <v>2421389.8060000003</v>
      </c>
      <c r="Z516" s="34">
        <v>1994873.09</v>
      </c>
      <c r="AA516" s="33">
        <v>0</v>
      </c>
      <c r="AB516" s="32">
        <f t="shared" si="90"/>
        <v>2194360.3990000002</v>
      </c>
      <c r="AC516" s="34"/>
      <c r="AD516" s="33"/>
      <c r="AE516" s="32"/>
      <c r="AF516" s="34"/>
      <c r="AG516" s="33"/>
      <c r="AH516" s="32"/>
      <c r="AI516" s="147">
        <f t="shared" si="91"/>
        <v>1652375.69</v>
      </c>
      <c r="AJ516" s="30">
        <f t="shared" si="92"/>
        <v>2177.04</v>
      </c>
      <c r="AK516" s="29">
        <f t="shared" si="94"/>
        <v>2144.19</v>
      </c>
      <c r="AL516" s="28">
        <f t="shared" si="86"/>
        <v>0</v>
      </c>
      <c r="AM516" s="27">
        <f t="shared" si="87"/>
        <v>0</v>
      </c>
      <c r="AN516" s="79">
        <f t="shared" si="93"/>
        <v>0</v>
      </c>
    </row>
    <row r="517" spans="1:40" ht="15.75" customHeight="1" x14ac:dyDescent="0.25">
      <c r="A517" s="126">
        <v>1</v>
      </c>
      <c r="B517" s="77">
        <v>574</v>
      </c>
      <c r="C517" s="77">
        <v>13</v>
      </c>
      <c r="D517" s="81" t="s">
        <v>597</v>
      </c>
      <c r="E517" s="78" t="s">
        <v>412</v>
      </c>
      <c r="F517" s="124">
        <v>2253</v>
      </c>
      <c r="G517" s="34">
        <v>10</v>
      </c>
      <c r="H517" s="34">
        <v>3258068.25</v>
      </c>
      <c r="I517" s="33">
        <v>0</v>
      </c>
      <c r="J517" s="28">
        <v>3583875.0750000002</v>
      </c>
      <c r="K517" s="34">
        <v>3505076.39</v>
      </c>
      <c r="L517" s="33">
        <v>0</v>
      </c>
      <c r="M517" s="28">
        <v>3855584.0290000006</v>
      </c>
      <c r="N517" s="34">
        <v>3338099.23</v>
      </c>
      <c r="O517" s="33">
        <v>0</v>
      </c>
      <c r="P517" s="28">
        <v>3671909.1530000004</v>
      </c>
      <c r="Q517" s="34">
        <v>3247013.25</v>
      </c>
      <c r="R517" s="33">
        <v>0</v>
      </c>
      <c r="S517" s="28">
        <f t="shared" si="88"/>
        <v>3571714.5750000002</v>
      </c>
      <c r="T517" s="34">
        <v>2976371.94</v>
      </c>
      <c r="U517" s="33">
        <v>0</v>
      </c>
      <c r="V517" s="32">
        <f t="shared" si="89"/>
        <v>3274009.1340000001</v>
      </c>
      <c r="W517" s="34">
        <v>3471624.4</v>
      </c>
      <c r="X517" s="33">
        <v>0</v>
      </c>
      <c r="Y517" s="32">
        <f t="shared" si="85"/>
        <v>3818786.8400000003</v>
      </c>
      <c r="Z517" s="34">
        <v>3708712.13</v>
      </c>
      <c r="AA517" s="33">
        <v>0</v>
      </c>
      <c r="AB517" s="32">
        <f t="shared" si="90"/>
        <v>4079583.3430000003</v>
      </c>
      <c r="AC517" s="34"/>
      <c r="AD517" s="33"/>
      <c r="AE517" s="32"/>
      <c r="AF517" s="34"/>
      <c r="AG517" s="33"/>
      <c r="AH517" s="32"/>
      <c r="AI517" s="147">
        <f t="shared" si="91"/>
        <v>3683200.61</v>
      </c>
      <c r="AJ517" s="30">
        <f t="shared" si="92"/>
        <v>1634.8</v>
      </c>
      <c r="AK517" s="29">
        <f t="shared" si="94"/>
        <v>2144.19</v>
      </c>
      <c r="AL517" s="28">
        <f t="shared" si="86"/>
        <v>1147655.6700000002</v>
      </c>
      <c r="AM517" s="27">
        <f t="shared" si="87"/>
        <v>4.9299708454821197E-4</v>
      </c>
      <c r="AN517" s="79">
        <f t="shared" si="93"/>
        <v>4.9299708454821197E-4</v>
      </c>
    </row>
    <row r="518" spans="1:40" ht="15.75" customHeight="1" x14ac:dyDescent="0.25">
      <c r="A518" s="126">
        <v>1</v>
      </c>
      <c r="B518" s="77">
        <v>575</v>
      </c>
      <c r="C518" s="77">
        <v>13</v>
      </c>
      <c r="D518" s="81" t="s">
        <v>597</v>
      </c>
      <c r="E518" s="78" t="s">
        <v>494</v>
      </c>
      <c r="F518" s="124">
        <v>763</v>
      </c>
      <c r="G518" s="34">
        <v>10</v>
      </c>
      <c r="H518" s="34">
        <v>832510.07</v>
      </c>
      <c r="I518" s="33">
        <v>0</v>
      </c>
      <c r="J518" s="28">
        <v>915761.07700000005</v>
      </c>
      <c r="K518" s="34">
        <v>1138183.93</v>
      </c>
      <c r="L518" s="33">
        <v>0</v>
      </c>
      <c r="M518" s="28">
        <v>1252002.3230000001</v>
      </c>
      <c r="N518" s="34">
        <v>931469.99</v>
      </c>
      <c r="O518" s="33">
        <v>0</v>
      </c>
      <c r="P518" s="28">
        <v>1024616.9890000001</v>
      </c>
      <c r="Q518" s="34">
        <v>968723.09</v>
      </c>
      <c r="R518" s="33">
        <v>0</v>
      </c>
      <c r="S518" s="28">
        <f t="shared" si="88"/>
        <v>1065595.399</v>
      </c>
      <c r="T518" s="34">
        <v>731413.4</v>
      </c>
      <c r="U518" s="33">
        <v>0</v>
      </c>
      <c r="V518" s="32">
        <f t="shared" si="89"/>
        <v>804554.74000000011</v>
      </c>
      <c r="W518" s="34">
        <v>1208035.82</v>
      </c>
      <c r="X518" s="33">
        <v>0</v>
      </c>
      <c r="Y518" s="32">
        <f t="shared" si="85"/>
        <v>1328839.4020000002</v>
      </c>
      <c r="Z518" s="34">
        <v>1116043.8500000001</v>
      </c>
      <c r="AA518" s="33">
        <v>0</v>
      </c>
      <c r="AB518" s="32">
        <f t="shared" si="90"/>
        <v>1227648.2350000001</v>
      </c>
      <c r="AC518" s="34"/>
      <c r="AD518" s="33"/>
      <c r="AE518" s="32"/>
      <c r="AF518" s="34"/>
      <c r="AG518" s="33"/>
      <c r="AH518" s="32"/>
      <c r="AI518" s="147">
        <f t="shared" si="91"/>
        <v>1090250.95</v>
      </c>
      <c r="AJ518" s="30">
        <f t="shared" si="92"/>
        <v>1428.9</v>
      </c>
      <c r="AK518" s="29">
        <f t="shared" si="94"/>
        <v>2144.19</v>
      </c>
      <c r="AL518" s="28">
        <f t="shared" si="86"/>
        <v>545766.27</v>
      </c>
      <c r="AM518" s="27">
        <f t="shared" si="87"/>
        <v>2.3444416909015249E-4</v>
      </c>
      <c r="AN518" s="79">
        <f t="shared" si="93"/>
        <v>2.34444169090152E-4</v>
      </c>
    </row>
    <row r="519" spans="1:40" ht="15.75" customHeight="1" x14ac:dyDescent="0.25">
      <c r="A519" s="126">
        <v>1</v>
      </c>
      <c r="B519" s="77">
        <v>576</v>
      </c>
      <c r="C519" s="77">
        <v>14</v>
      </c>
      <c r="D519" s="81" t="s">
        <v>597</v>
      </c>
      <c r="E519" s="78" t="s">
        <v>190</v>
      </c>
      <c r="F519" s="124">
        <v>1652</v>
      </c>
      <c r="G519" s="34">
        <v>10</v>
      </c>
      <c r="H519" s="34">
        <v>1131287.18</v>
      </c>
      <c r="I519" s="33">
        <v>0</v>
      </c>
      <c r="J519" s="28">
        <v>1244415.898</v>
      </c>
      <c r="K519" s="34">
        <v>1143553.3600000001</v>
      </c>
      <c r="L519" s="33">
        <v>0</v>
      </c>
      <c r="M519" s="28">
        <v>1257908.6960000002</v>
      </c>
      <c r="N519" s="34">
        <v>703406.8</v>
      </c>
      <c r="O519" s="33">
        <v>0</v>
      </c>
      <c r="P519" s="28">
        <v>773747.4800000001</v>
      </c>
      <c r="Q519" s="34">
        <v>1014694.47</v>
      </c>
      <c r="R519" s="33">
        <v>0</v>
      </c>
      <c r="S519" s="28">
        <f t="shared" si="88"/>
        <v>1116163.9170000001</v>
      </c>
      <c r="T519" s="34">
        <v>643720.23</v>
      </c>
      <c r="U519" s="33">
        <v>0</v>
      </c>
      <c r="V519" s="32">
        <f t="shared" si="89"/>
        <v>708092.25300000003</v>
      </c>
      <c r="W519" s="34">
        <v>815914.69</v>
      </c>
      <c r="X519" s="33">
        <v>0</v>
      </c>
      <c r="Y519" s="32">
        <f t="shared" si="85"/>
        <v>897506.15899999999</v>
      </c>
      <c r="Z519" s="34">
        <v>900820.13</v>
      </c>
      <c r="AA519" s="33">
        <v>0</v>
      </c>
      <c r="AB519" s="32">
        <f t="shared" si="90"/>
        <v>990902.14300000004</v>
      </c>
      <c r="AC519" s="34"/>
      <c r="AD519" s="33"/>
      <c r="AE519" s="32"/>
      <c r="AF519" s="34"/>
      <c r="AG519" s="33"/>
      <c r="AH519" s="32"/>
      <c r="AI519" s="147">
        <f t="shared" si="91"/>
        <v>897282.39</v>
      </c>
      <c r="AJ519" s="30">
        <f t="shared" si="92"/>
        <v>543.15</v>
      </c>
      <c r="AK519" s="29">
        <f t="shared" si="94"/>
        <v>2144.19</v>
      </c>
      <c r="AL519" s="28">
        <f t="shared" si="86"/>
        <v>2644918.08</v>
      </c>
      <c r="AM519" s="27">
        <f t="shared" si="87"/>
        <v>1.1361743216141253E-3</v>
      </c>
      <c r="AN519" s="79">
        <f t="shared" si="93"/>
        <v>1.1361743216141301E-3</v>
      </c>
    </row>
    <row r="520" spans="1:40" ht="15.75" customHeight="1" x14ac:dyDescent="0.25">
      <c r="A520" s="126">
        <v>1</v>
      </c>
      <c r="B520" s="77">
        <v>578</v>
      </c>
      <c r="C520" s="77">
        <v>14</v>
      </c>
      <c r="D520" s="81" t="s">
        <v>597</v>
      </c>
      <c r="E520" s="78" t="s">
        <v>327</v>
      </c>
      <c r="F520" s="124">
        <v>1936</v>
      </c>
      <c r="G520" s="34">
        <v>10</v>
      </c>
      <c r="H520" s="34">
        <v>1126643.43</v>
      </c>
      <c r="I520" s="33">
        <v>21870.220499999999</v>
      </c>
      <c r="J520" s="28">
        <v>1215250.53045</v>
      </c>
      <c r="K520" s="34">
        <v>1204686.8899999999</v>
      </c>
      <c r="L520" s="33">
        <v>23385.1852</v>
      </c>
      <c r="M520" s="28">
        <v>1299431.87528</v>
      </c>
      <c r="N520" s="34">
        <v>793218.69</v>
      </c>
      <c r="O520" s="33">
        <v>15397.6751</v>
      </c>
      <c r="P520" s="28">
        <v>855603.11638999998</v>
      </c>
      <c r="Q520" s="34">
        <v>999671.29</v>
      </c>
      <c r="R520" s="33">
        <v>19593.5563</v>
      </c>
      <c r="S520" s="28">
        <f t="shared" si="88"/>
        <v>1078085.5070700001</v>
      </c>
      <c r="T520" s="34">
        <v>781702.61</v>
      </c>
      <c r="U520" s="33">
        <v>15430.284807</v>
      </c>
      <c r="V520" s="32">
        <f t="shared" si="89"/>
        <v>842899.5577123001</v>
      </c>
      <c r="W520" s="34">
        <v>1289902.52</v>
      </c>
      <c r="X520" s="33">
        <v>25292.274254</v>
      </c>
      <c r="Y520" s="32">
        <f t="shared" si="85"/>
        <v>1391071.2703206001</v>
      </c>
      <c r="Z520" s="34">
        <v>1842280.31</v>
      </c>
      <c r="AA520" s="33">
        <v>36123.187752999998</v>
      </c>
      <c r="AB520" s="32">
        <f t="shared" si="90"/>
        <v>1986772.8344717002</v>
      </c>
      <c r="AC520" s="34"/>
      <c r="AD520" s="33"/>
      <c r="AE520" s="32"/>
      <c r="AF520" s="34"/>
      <c r="AG520" s="33"/>
      <c r="AH520" s="32"/>
      <c r="AI520" s="147">
        <f t="shared" si="91"/>
        <v>1230886.46</v>
      </c>
      <c r="AJ520" s="30">
        <f t="shared" si="92"/>
        <v>635.79</v>
      </c>
      <c r="AK520" s="29">
        <f t="shared" si="94"/>
        <v>2144.19</v>
      </c>
      <c r="AL520" s="28">
        <f t="shared" si="86"/>
        <v>2920262.4000000004</v>
      </c>
      <c r="AM520" s="27">
        <f t="shared" si="87"/>
        <v>1.2544536544796267E-3</v>
      </c>
      <c r="AN520" s="79">
        <f t="shared" si="93"/>
        <v>1.25445365447963E-3</v>
      </c>
    </row>
    <row r="521" spans="1:40" ht="15.75" customHeight="1" x14ac:dyDescent="0.25">
      <c r="A521" s="126">
        <v>1</v>
      </c>
      <c r="B521" s="77">
        <v>579</v>
      </c>
      <c r="C521" s="77">
        <v>14</v>
      </c>
      <c r="D521" s="81" t="s">
        <v>597</v>
      </c>
      <c r="E521" s="78" t="s">
        <v>530</v>
      </c>
      <c r="F521" s="124">
        <v>1882</v>
      </c>
      <c r="G521" s="34">
        <v>10</v>
      </c>
      <c r="H521" s="34">
        <v>1015967.38</v>
      </c>
      <c r="I521" s="33">
        <v>27922.584999999999</v>
      </c>
      <c r="J521" s="28">
        <v>1086849.2745000001</v>
      </c>
      <c r="K521" s="34">
        <v>972977.72</v>
      </c>
      <c r="L521" s="33">
        <v>137171.04</v>
      </c>
      <c r="M521" s="28">
        <v>919387.348</v>
      </c>
      <c r="N521" s="34">
        <v>670156.38</v>
      </c>
      <c r="O521" s="33">
        <v>60314.481</v>
      </c>
      <c r="P521" s="28">
        <v>670826.08889999997</v>
      </c>
      <c r="Q521" s="34">
        <v>1080913.6299999999</v>
      </c>
      <c r="R521" s="33">
        <v>98391.4853</v>
      </c>
      <c r="S521" s="28">
        <f t="shared" si="88"/>
        <v>1080774.3591699998</v>
      </c>
      <c r="T521" s="34">
        <v>788531.75</v>
      </c>
      <c r="U521" s="33">
        <v>71957.944829999993</v>
      </c>
      <c r="V521" s="32">
        <f t="shared" si="89"/>
        <v>788231.18568700016</v>
      </c>
      <c r="W521" s="34">
        <v>1061055.93</v>
      </c>
      <c r="X521" s="33">
        <v>96460.086397000006</v>
      </c>
      <c r="Y521" s="32">
        <f t="shared" si="85"/>
        <v>1061055.4279632999</v>
      </c>
      <c r="Z521" s="34">
        <v>1376192.62</v>
      </c>
      <c r="AA521" s="33">
        <v>125108.938035</v>
      </c>
      <c r="AB521" s="32">
        <f t="shared" si="90"/>
        <v>1376192.0501615</v>
      </c>
      <c r="AC521" s="34"/>
      <c r="AD521" s="33"/>
      <c r="AE521" s="32"/>
      <c r="AF521" s="34"/>
      <c r="AG521" s="33"/>
      <c r="AH521" s="32"/>
      <c r="AI521" s="147">
        <f t="shared" si="91"/>
        <v>995415.82</v>
      </c>
      <c r="AJ521" s="30">
        <f t="shared" si="92"/>
        <v>528.91</v>
      </c>
      <c r="AK521" s="29">
        <f t="shared" ref="AK521:AK552" si="95">+$AL$600</f>
        <v>2144.19</v>
      </c>
      <c r="AL521" s="28">
        <f t="shared" si="86"/>
        <v>3039956.9600000004</v>
      </c>
      <c r="AM521" s="27">
        <f t="shared" si="87"/>
        <v>1.3058707046095502E-3</v>
      </c>
      <c r="AN521" s="79">
        <f t="shared" si="93"/>
        <v>1.30587070460955E-3</v>
      </c>
    </row>
    <row r="522" spans="1:40" ht="15.75" customHeight="1" x14ac:dyDescent="0.25">
      <c r="A522" s="126">
        <v>1</v>
      </c>
      <c r="B522" s="77">
        <v>581</v>
      </c>
      <c r="C522" s="77">
        <v>15</v>
      </c>
      <c r="D522" s="81" t="s">
        <v>597</v>
      </c>
      <c r="E522" s="78" t="s">
        <v>385</v>
      </c>
      <c r="F522" s="124">
        <v>1930</v>
      </c>
      <c r="G522" s="34">
        <v>10</v>
      </c>
      <c r="H522" s="34">
        <v>2110192.6400000001</v>
      </c>
      <c r="I522" s="33">
        <v>118250.9587</v>
      </c>
      <c r="J522" s="28">
        <v>2191135.8494300004</v>
      </c>
      <c r="K522" s="34">
        <v>2196507.75</v>
      </c>
      <c r="L522" s="33">
        <v>123087.83620000001</v>
      </c>
      <c r="M522" s="28">
        <v>2280761.9051800002</v>
      </c>
      <c r="N522" s="34">
        <v>2179140.9500000002</v>
      </c>
      <c r="O522" s="33">
        <v>122114.34329999999</v>
      </c>
      <c r="P522" s="28">
        <v>2262729.2673700005</v>
      </c>
      <c r="Q522" s="34">
        <v>2085996.64</v>
      </c>
      <c r="R522" s="33">
        <v>119846.7274</v>
      </c>
      <c r="S522" s="28">
        <f t="shared" si="88"/>
        <v>2162764.90386</v>
      </c>
      <c r="T522" s="34">
        <v>2071281.65</v>
      </c>
      <c r="U522" s="33">
        <v>119406.273321</v>
      </c>
      <c r="V522" s="32">
        <f t="shared" si="89"/>
        <v>2147062.9143469003</v>
      </c>
      <c r="W522" s="34">
        <v>2568954.5699999998</v>
      </c>
      <c r="X522" s="33">
        <v>145412.89913199999</v>
      </c>
      <c r="Y522" s="32">
        <f t="shared" si="85"/>
        <v>2665895.8379548001</v>
      </c>
      <c r="Z522" s="34">
        <v>3111833.43</v>
      </c>
      <c r="AA522" s="33">
        <v>176141.89476699999</v>
      </c>
      <c r="AB522" s="32">
        <f t="shared" si="90"/>
        <v>3229260.6887563006</v>
      </c>
      <c r="AC522" s="34"/>
      <c r="AD522" s="33"/>
      <c r="AE522" s="32"/>
      <c r="AF522" s="34"/>
      <c r="AG522" s="33"/>
      <c r="AH522" s="32"/>
      <c r="AI522" s="147">
        <f t="shared" si="91"/>
        <v>2493542.7200000002</v>
      </c>
      <c r="AJ522" s="30">
        <f t="shared" si="92"/>
        <v>1291.99</v>
      </c>
      <c r="AK522" s="29">
        <f t="shared" si="95"/>
        <v>2144.19</v>
      </c>
      <c r="AL522" s="28">
        <f t="shared" si="86"/>
        <v>1644746</v>
      </c>
      <c r="AM522" s="27">
        <f t="shared" si="87"/>
        <v>7.0653158784318411E-4</v>
      </c>
      <c r="AN522" s="79">
        <f t="shared" si="93"/>
        <v>7.06531587843184E-4</v>
      </c>
    </row>
    <row r="523" spans="1:40" ht="15.75" customHeight="1" x14ac:dyDescent="0.25">
      <c r="A523" s="126">
        <v>1</v>
      </c>
      <c r="B523" s="77">
        <v>582</v>
      </c>
      <c r="C523" s="77">
        <v>15</v>
      </c>
      <c r="D523" s="81" t="s">
        <v>597</v>
      </c>
      <c r="E523" s="78" t="s">
        <v>429</v>
      </c>
      <c r="F523" s="124">
        <v>2345</v>
      </c>
      <c r="G523" s="34">
        <v>10</v>
      </c>
      <c r="H523" s="34">
        <v>3816186.92</v>
      </c>
      <c r="I523" s="33">
        <v>0</v>
      </c>
      <c r="J523" s="28">
        <v>4197805.6120000007</v>
      </c>
      <c r="K523" s="34">
        <v>4507807.88</v>
      </c>
      <c r="L523" s="33">
        <v>0</v>
      </c>
      <c r="M523" s="28">
        <v>4958588.6680000005</v>
      </c>
      <c r="N523" s="34">
        <v>4110987.81</v>
      </c>
      <c r="O523" s="33">
        <v>0</v>
      </c>
      <c r="P523" s="28">
        <v>4522086.591</v>
      </c>
      <c r="Q523" s="34">
        <v>3554699.03</v>
      </c>
      <c r="R523" s="33">
        <v>0</v>
      </c>
      <c r="S523" s="28">
        <f t="shared" si="88"/>
        <v>3910168.9330000002</v>
      </c>
      <c r="T523" s="34">
        <v>3626262.57</v>
      </c>
      <c r="U523" s="33">
        <v>0</v>
      </c>
      <c r="V523" s="32">
        <f t="shared" si="89"/>
        <v>3988888.827</v>
      </c>
      <c r="W523" s="34">
        <v>4592085.45</v>
      </c>
      <c r="X523" s="33">
        <v>0</v>
      </c>
      <c r="Y523" s="32">
        <f t="shared" ref="Y523:Y566" si="96">+(W523-X523)*(1+G523/100)</f>
        <v>5051293.995000001</v>
      </c>
      <c r="Z523" s="34">
        <v>5921727.5800000001</v>
      </c>
      <c r="AA523" s="33">
        <v>0</v>
      </c>
      <c r="AB523" s="32">
        <f t="shared" si="90"/>
        <v>6513900.3380000005</v>
      </c>
      <c r="AC523" s="34"/>
      <c r="AD523" s="33"/>
      <c r="AE523" s="32"/>
      <c r="AF523" s="34"/>
      <c r="AG523" s="33"/>
      <c r="AH523" s="32"/>
      <c r="AI523" s="147">
        <f t="shared" si="91"/>
        <v>4797267.74</v>
      </c>
      <c r="AJ523" s="30">
        <f t="shared" si="92"/>
        <v>2045.74</v>
      </c>
      <c r="AK523" s="29">
        <f t="shared" si="95"/>
        <v>2144.19</v>
      </c>
      <c r="AL523" s="28">
        <f t="shared" ref="AL523:AL566" si="97">IF((AK523-AJ523)&lt;0,0,(AK523-AJ523)*F523)</f>
        <v>230865.25000000012</v>
      </c>
      <c r="AM523" s="27">
        <f t="shared" ref="AM523:AM566" si="98">+AL523/$AL$7</f>
        <v>9.9172511536926524E-5</v>
      </c>
      <c r="AN523" s="79">
        <f t="shared" si="93"/>
        <v>9.9172511536926999E-5</v>
      </c>
    </row>
    <row r="524" spans="1:40" ht="15.75" customHeight="1" x14ac:dyDescent="0.25">
      <c r="A524" s="126">
        <v>1</v>
      </c>
      <c r="B524" s="77">
        <v>583</v>
      </c>
      <c r="C524" s="77">
        <v>16</v>
      </c>
      <c r="D524" s="81" t="s">
        <v>597</v>
      </c>
      <c r="E524" s="78" t="s">
        <v>413</v>
      </c>
      <c r="F524" s="124">
        <v>2954</v>
      </c>
      <c r="G524" s="34">
        <v>10</v>
      </c>
      <c r="H524" s="34">
        <v>1705690.08</v>
      </c>
      <c r="I524" s="33">
        <v>0</v>
      </c>
      <c r="J524" s="28">
        <v>1876259.0880000002</v>
      </c>
      <c r="K524" s="34">
        <v>1711427.32</v>
      </c>
      <c r="L524" s="33">
        <v>0</v>
      </c>
      <c r="M524" s="28">
        <v>1882570.0520000001</v>
      </c>
      <c r="N524" s="34">
        <v>1376152.81</v>
      </c>
      <c r="O524" s="33">
        <v>0</v>
      </c>
      <c r="P524" s="28">
        <v>1513768.0910000002</v>
      </c>
      <c r="Q524" s="34">
        <v>1599128.95</v>
      </c>
      <c r="R524" s="33">
        <v>0</v>
      </c>
      <c r="S524" s="28">
        <f t="shared" ref="S524:S566" si="99">+(Q524-R524)*(1+G524/100)</f>
        <v>1759041.8450000002</v>
      </c>
      <c r="T524" s="34">
        <v>1898968.29</v>
      </c>
      <c r="U524" s="33">
        <v>0</v>
      </c>
      <c r="V524" s="32">
        <f t="shared" ref="V524:V566" si="100">+(T524-U524)*(1+G524/100)</f>
        <v>2088865.1190000002</v>
      </c>
      <c r="W524" s="34">
        <v>2278540.31</v>
      </c>
      <c r="X524" s="33">
        <v>0</v>
      </c>
      <c r="Y524" s="32">
        <f t="shared" si="96"/>
        <v>2506394.3410000005</v>
      </c>
      <c r="Z524" s="34">
        <v>2609267.44</v>
      </c>
      <c r="AA524" s="33">
        <v>0</v>
      </c>
      <c r="AB524" s="32">
        <f t="shared" ref="AB524:AB566" si="101">+(Z524-AA524)*(1+G524/100)</f>
        <v>2870194.1840000004</v>
      </c>
      <c r="AC524" s="34"/>
      <c r="AD524" s="33"/>
      <c r="AE524" s="32"/>
      <c r="AF524" s="34"/>
      <c r="AG524" s="33"/>
      <c r="AH524" s="32"/>
      <c r="AI524" s="147">
        <f t="shared" ref="AI524:AI566" si="102">+ROUND((AB524+Y524+V524+S524+P524)/5,2)</f>
        <v>2147652.7200000002</v>
      </c>
      <c r="AJ524" s="30">
        <f t="shared" ref="AJ524:AJ566" si="103">ROUND(AI524/F524,2)</f>
        <v>727.03</v>
      </c>
      <c r="AK524" s="29">
        <f t="shared" si="95"/>
        <v>2144.19</v>
      </c>
      <c r="AL524" s="28">
        <f t="shared" si="97"/>
        <v>4186290.64</v>
      </c>
      <c r="AM524" s="27">
        <f t="shared" si="98"/>
        <v>1.7982999034819112E-3</v>
      </c>
      <c r="AN524" s="79">
        <f t="shared" ref="AN524:AN566" si="104">+ROUND(AM524,18)</f>
        <v>1.7982999034819099E-3</v>
      </c>
    </row>
    <row r="525" spans="1:40" ht="15.75" customHeight="1" x14ac:dyDescent="0.25">
      <c r="A525" s="126">
        <v>1</v>
      </c>
      <c r="B525" s="77">
        <v>584</v>
      </c>
      <c r="C525" s="77">
        <v>16</v>
      </c>
      <c r="D525" s="81" t="s">
        <v>597</v>
      </c>
      <c r="E525" s="78" t="s">
        <v>532</v>
      </c>
      <c r="F525" s="124">
        <v>1966</v>
      </c>
      <c r="G525" s="34">
        <v>10</v>
      </c>
      <c r="H525" s="34">
        <v>1121457.3</v>
      </c>
      <c r="I525" s="33">
        <v>0</v>
      </c>
      <c r="J525" s="28">
        <v>1233603.0300000003</v>
      </c>
      <c r="K525" s="34">
        <v>1173015.83</v>
      </c>
      <c r="L525" s="33">
        <v>0</v>
      </c>
      <c r="M525" s="28">
        <v>1290317.4130000002</v>
      </c>
      <c r="N525" s="34">
        <v>725797.92</v>
      </c>
      <c r="O525" s="33">
        <v>0</v>
      </c>
      <c r="P525" s="28">
        <v>798377.71200000006</v>
      </c>
      <c r="Q525" s="34">
        <v>1138995.75</v>
      </c>
      <c r="R525" s="33">
        <v>0</v>
      </c>
      <c r="S525" s="28">
        <f t="shared" si="99"/>
        <v>1252895.3250000002</v>
      </c>
      <c r="T525" s="34">
        <v>941048.73</v>
      </c>
      <c r="U525" s="33">
        <v>11851.49072</v>
      </c>
      <c r="V525" s="32">
        <f t="shared" si="100"/>
        <v>1022116.9632080001</v>
      </c>
      <c r="W525" s="34">
        <v>1500484.55</v>
      </c>
      <c r="X525" s="33">
        <v>136408.18216299999</v>
      </c>
      <c r="Y525" s="32">
        <f t="shared" si="96"/>
        <v>1500484.0046207004</v>
      </c>
      <c r="Z525" s="34">
        <v>1917044.15</v>
      </c>
      <c r="AA525" s="33">
        <v>174277.23000800001</v>
      </c>
      <c r="AB525" s="32">
        <f t="shared" si="101"/>
        <v>1917043.6119911999</v>
      </c>
      <c r="AC525" s="34"/>
      <c r="AD525" s="33"/>
      <c r="AE525" s="32"/>
      <c r="AF525" s="34"/>
      <c r="AG525" s="33"/>
      <c r="AH525" s="32"/>
      <c r="AI525" s="147">
        <f t="shared" si="102"/>
        <v>1298183.52</v>
      </c>
      <c r="AJ525" s="30">
        <f t="shared" si="103"/>
        <v>660.32</v>
      </c>
      <c r="AK525" s="29">
        <f t="shared" si="95"/>
        <v>2144.19</v>
      </c>
      <c r="AL525" s="28">
        <f t="shared" si="97"/>
        <v>2917288.42</v>
      </c>
      <c r="AM525" s="27">
        <f t="shared" si="98"/>
        <v>1.2531761254194471E-3</v>
      </c>
      <c r="AN525" s="79">
        <f t="shared" si="104"/>
        <v>1.2531761254194499E-3</v>
      </c>
    </row>
    <row r="526" spans="1:40" ht="15.75" customHeight="1" x14ac:dyDescent="0.25">
      <c r="A526" s="126">
        <v>1</v>
      </c>
      <c r="B526" s="77">
        <v>585</v>
      </c>
      <c r="C526" s="77">
        <v>17</v>
      </c>
      <c r="D526" s="81" t="s">
        <v>597</v>
      </c>
      <c r="E526" s="78" t="s">
        <v>207</v>
      </c>
      <c r="F526" s="124">
        <v>3469</v>
      </c>
      <c r="G526" s="34">
        <v>10</v>
      </c>
      <c r="H526" s="34">
        <v>5092845.41</v>
      </c>
      <c r="I526" s="33">
        <v>373475.85009999998</v>
      </c>
      <c r="J526" s="28">
        <v>5191306.5158900004</v>
      </c>
      <c r="K526" s="34">
        <v>5128445.79</v>
      </c>
      <c r="L526" s="33">
        <v>376086.51040000003</v>
      </c>
      <c r="M526" s="28">
        <v>5227595.20756</v>
      </c>
      <c r="N526" s="34">
        <v>5275114.1900000004</v>
      </c>
      <c r="O526" s="33">
        <v>386842.35720000003</v>
      </c>
      <c r="P526" s="28">
        <v>5377099.0160800004</v>
      </c>
      <c r="Q526" s="34">
        <v>4990680.8</v>
      </c>
      <c r="R526" s="33">
        <v>368224.41470000002</v>
      </c>
      <c r="S526" s="28">
        <f t="shared" si="99"/>
        <v>5084702.0238300003</v>
      </c>
      <c r="T526" s="34">
        <v>5542333.9699999997</v>
      </c>
      <c r="U526" s="33">
        <v>410500.41475</v>
      </c>
      <c r="V526" s="32">
        <f t="shared" si="100"/>
        <v>5645016.9107750002</v>
      </c>
      <c r="W526" s="34">
        <v>7307067.6600000001</v>
      </c>
      <c r="X526" s="33">
        <v>541264.77054399997</v>
      </c>
      <c r="Y526" s="32">
        <f t="shared" si="96"/>
        <v>7442383.1784016006</v>
      </c>
      <c r="Z526" s="34">
        <v>8731190.5399999991</v>
      </c>
      <c r="AA526" s="33">
        <v>646755.46015199996</v>
      </c>
      <c r="AB526" s="32">
        <f t="shared" si="101"/>
        <v>8892878.5878327992</v>
      </c>
      <c r="AC526" s="34"/>
      <c r="AD526" s="33"/>
      <c r="AE526" s="32"/>
      <c r="AF526" s="34"/>
      <c r="AG526" s="33"/>
      <c r="AH526" s="32"/>
      <c r="AI526" s="147">
        <f t="shared" si="102"/>
        <v>6488415.9400000004</v>
      </c>
      <c r="AJ526" s="30">
        <f t="shared" si="103"/>
        <v>1870.4</v>
      </c>
      <c r="AK526" s="29">
        <f t="shared" si="95"/>
        <v>2144.19</v>
      </c>
      <c r="AL526" s="28">
        <f t="shared" si="97"/>
        <v>949777.50999999989</v>
      </c>
      <c r="AM526" s="27">
        <f t="shared" si="98"/>
        <v>4.0799479812569575E-4</v>
      </c>
      <c r="AN526" s="79">
        <f t="shared" si="104"/>
        <v>4.0799479812569602E-4</v>
      </c>
    </row>
    <row r="527" spans="1:40" ht="15.75" customHeight="1" x14ac:dyDescent="0.25">
      <c r="A527" s="126">
        <v>1</v>
      </c>
      <c r="B527" s="77">
        <v>586</v>
      </c>
      <c r="C527" s="77">
        <v>17</v>
      </c>
      <c r="D527" s="81" t="s">
        <v>597</v>
      </c>
      <c r="E527" s="78" t="s">
        <v>306</v>
      </c>
      <c r="F527" s="124">
        <v>583</v>
      </c>
      <c r="G527" s="34">
        <v>10</v>
      </c>
      <c r="H527" s="34">
        <v>503196.7</v>
      </c>
      <c r="I527" s="33">
        <v>0</v>
      </c>
      <c r="J527" s="28">
        <v>553516.37000000011</v>
      </c>
      <c r="K527" s="34">
        <v>455080.92</v>
      </c>
      <c r="L527" s="33">
        <v>0</v>
      </c>
      <c r="M527" s="28">
        <v>500589.01200000005</v>
      </c>
      <c r="N527" s="34">
        <v>419001.63</v>
      </c>
      <c r="O527" s="33">
        <v>0</v>
      </c>
      <c r="P527" s="28">
        <v>460901.79300000006</v>
      </c>
      <c r="Q527" s="34">
        <v>551358.68000000005</v>
      </c>
      <c r="R527" s="33">
        <v>0</v>
      </c>
      <c r="S527" s="28">
        <f t="shared" si="99"/>
        <v>606494.54800000007</v>
      </c>
      <c r="T527" s="34">
        <v>418333.68</v>
      </c>
      <c r="U527" s="33">
        <v>0</v>
      </c>
      <c r="V527" s="32">
        <f t="shared" si="100"/>
        <v>460167.04800000001</v>
      </c>
      <c r="W527" s="34">
        <v>676132.95</v>
      </c>
      <c r="X527" s="33">
        <v>0</v>
      </c>
      <c r="Y527" s="32">
        <f t="shared" si="96"/>
        <v>743746.245</v>
      </c>
      <c r="Z527" s="34">
        <v>614855.89</v>
      </c>
      <c r="AA527" s="33">
        <v>0</v>
      </c>
      <c r="AB527" s="32">
        <f t="shared" si="101"/>
        <v>676341.47900000005</v>
      </c>
      <c r="AC527" s="34"/>
      <c r="AD527" s="33"/>
      <c r="AE527" s="32"/>
      <c r="AF527" s="34"/>
      <c r="AG527" s="33"/>
      <c r="AH527" s="32"/>
      <c r="AI527" s="147">
        <f t="shared" si="102"/>
        <v>589530.22</v>
      </c>
      <c r="AJ527" s="30">
        <f t="shared" si="103"/>
        <v>1011.2</v>
      </c>
      <c r="AK527" s="29">
        <f t="shared" si="95"/>
        <v>2144.19</v>
      </c>
      <c r="AL527" s="28">
        <f t="shared" si="97"/>
        <v>660533.17000000004</v>
      </c>
      <c r="AM527" s="27">
        <f t="shared" si="98"/>
        <v>2.8374445016020219E-4</v>
      </c>
      <c r="AN527" s="79">
        <f t="shared" si="104"/>
        <v>2.8374445016020197E-4</v>
      </c>
    </row>
    <row r="528" spans="1:40" ht="15.75" customHeight="1" x14ac:dyDescent="0.25">
      <c r="A528" s="126">
        <v>1</v>
      </c>
      <c r="B528" s="77">
        <v>587</v>
      </c>
      <c r="C528" s="77">
        <v>17</v>
      </c>
      <c r="D528" s="81" t="s">
        <v>597</v>
      </c>
      <c r="E528" s="78" t="s">
        <v>315</v>
      </c>
      <c r="F528" s="124">
        <v>807</v>
      </c>
      <c r="G528" s="34">
        <v>10</v>
      </c>
      <c r="H528" s="34">
        <v>367259.07</v>
      </c>
      <c r="I528" s="33">
        <v>41729.183900000004</v>
      </c>
      <c r="J528" s="28">
        <v>358082.87471</v>
      </c>
      <c r="K528" s="34">
        <v>641323.48</v>
      </c>
      <c r="L528" s="33">
        <v>55760.058199999999</v>
      </c>
      <c r="M528" s="28">
        <v>644119.76398000005</v>
      </c>
      <c r="N528" s="34">
        <v>415394.37</v>
      </c>
      <c r="O528" s="33">
        <v>26903.670099999999</v>
      </c>
      <c r="P528" s="28">
        <v>427339.76989000005</v>
      </c>
      <c r="Q528" s="34">
        <v>241520.82</v>
      </c>
      <c r="R528" s="33">
        <v>17060.858899999999</v>
      </c>
      <c r="S528" s="28">
        <f t="shared" si="99"/>
        <v>246905.95721000002</v>
      </c>
      <c r="T528" s="34">
        <v>90235.5</v>
      </c>
      <c r="U528" s="33">
        <v>7750.9393280000004</v>
      </c>
      <c r="V528" s="32">
        <f t="shared" si="100"/>
        <v>90733.0167392</v>
      </c>
      <c r="W528" s="34">
        <v>274390.31</v>
      </c>
      <c r="X528" s="33">
        <v>17951.064138000002</v>
      </c>
      <c r="Y528" s="32">
        <f t="shared" si="96"/>
        <v>282083.17044820002</v>
      </c>
      <c r="Z528" s="34">
        <v>324631.03999999998</v>
      </c>
      <c r="AA528" s="33">
        <v>21237.853212000002</v>
      </c>
      <c r="AB528" s="32">
        <f t="shared" si="101"/>
        <v>333732.50546680001</v>
      </c>
      <c r="AC528" s="34"/>
      <c r="AD528" s="33"/>
      <c r="AE528" s="32"/>
      <c r="AF528" s="34"/>
      <c r="AG528" s="33"/>
      <c r="AH528" s="32"/>
      <c r="AI528" s="147">
        <f t="shared" si="102"/>
        <v>276158.88</v>
      </c>
      <c r="AJ528" s="30">
        <f t="shared" si="103"/>
        <v>342.2</v>
      </c>
      <c r="AK528" s="29">
        <f t="shared" si="95"/>
        <v>2144.19</v>
      </c>
      <c r="AL528" s="28">
        <f t="shared" si="97"/>
        <v>1454205.93</v>
      </c>
      <c r="AM528" s="27">
        <f t="shared" si="98"/>
        <v>6.2468151603583427E-4</v>
      </c>
      <c r="AN528" s="79">
        <f t="shared" si="104"/>
        <v>6.2468151603583405E-4</v>
      </c>
    </row>
    <row r="529" spans="1:40" ht="15.75" customHeight="1" x14ac:dyDescent="0.25">
      <c r="A529" s="126">
        <v>1</v>
      </c>
      <c r="B529" s="77">
        <v>588</v>
      </c>
      <c r="C529" s="77">
        <v>17</v>
      </c>
      <c r="D529" s="81" t="s">
        <v>597</v>
      </c>
      <c r="E529" s="78" t="s">
        <v>366</v>
      </c>
      <c r="F529" s="124">
        <v>3349</v>
      </c>
      <c r="G529" s="34">
        <v>10</v>
      </c>
      <c r="H529" s="34">
        <v>5666925.6699999999</v>
      </c>
      <c r="I529" s="33">
        <v>0</v>
      </c>
      <c r="J529" s="28">
        <v>6233618.2370000007</v>
      </c>
      <c r="K529" s="34">
        <v>6732327.4800000004</v>
      </c>
      <c r="L529" s="33">
        <v>0</v>
      </c>
      <c r="M529" s="28">
        <v>7405560.2280000011</v>
      </c>
      <c r="N529" s="34">
        <v>5967999.4299999997</v>
      </c>
      <c r="O529" s="33">
        <v>0</v>
      </c>
      <c r="P529" s="28">
        <v>6564799.3730000006</v>
      </c>
      <c r="Q529" s="34">
        <v>6419216.96</v>
      </c>
      <c r="R529" s="33">
        <v>0</v>
      </c>
      <c r="S529" s="28">
        <f t="shared" si="99"/>
        <v>7061138.6560000004</v>
      </c>
      <c r="T529" s="34">
        <v>5481579.3799999999</v>
      </c>
      <c r="U529" s="33">
        <v>0</v>
      </c>
      <c r="V529" s="32">
        <f t="shared" si="100"/>
        <v>6029737.318</v>
      </c>
      <c r="W529" s="34">
        <v>6267029.4800000004</v>
      </c>
      <c r="X529" s="33">
        <v>0</v>
      </c>
      <c r="Y529" s="32">
        <f t="shared" si="96"/>
        <v>6893732.4280000012</v>
      </c>
      <c r="Z529" s="34">
        <v>7470752.3899999997</v>
      </c>
      <c r="AA529" s="33">
        <v>0</v>
      </c>
      <c r="AB529" s="32">
        <f t="shared" si="101"/>
        <v>8217827.6290000007</v>
      </c>
      <c r="AC529" s="34"/>
      <c r="AD529" s="33"/>
      <c r="AE529" s="32"/>
      <c r="AF529" s="34"/>
      <c r="AG529" s="33"/>
      <c r="AH529" s="32"/>
      <c r="AI529" s="147">
        <f t="shared" si="102"/>
        <v>6953447.0800000001</v>
      </c>
      <c r="AJ529" s="30">
        <f t="shared" si="103"/>
        <v>2076.2800000000002</v>
      </c>
      <c r="AK529" s="29">
        <f t="shared" si="95"/>
        <v>2144.19</v>
      </c>
      <c r="AL529" s="28">
        <f t="shared" si="97"/>
        <v>227430.5899999995</v>
      </c>
      <c r="AM529" s="27">
        <f t="shared" si="98"/>
        <v>9.7697088715711626E-5</v>
      </c>
      <c r="AN529" s="79">
        <f t="shared" si="104"/>
        <v>9.7697088715712006E-5</v>
      </c>
    </row>
    <row r="530" spans="1:40" ht="15.75" customHeight="1" x14ac:dyDescent="0.25">
      <c r="A530" s="126">
        <v>1</v>
      </c>
      <c r="B530" s="77">
        <v>589</v>
      </c>
      <c r="C530" s="77">
        <v>17</v>
      </c>
      <c r="D530" s="81" t="s">
        <v>597</v>
      </c>
      <c r="E530" s="78" t="s">
        <v>408</v>
      </c>
      <c r="F530" s="124">
        <v>673</v>
      </c>
      <c r="G530" s="34">
        <v>10</v>
      </c>
      <c r="H530" s="34">
        <v>642659.37</v>
      </c>
      <c r="I530" s="33">
        <v>0</v>
      </c>
      <c r="J530" s="28">
        <v>706925.30700000003</v>
      </c>
      <c r="K530" s="34">
        <v>623920.84</v>
      </c>
      <c r="L530" s="33">
        <v>0</v>
      </c>
      <c r="M530" s="28">
        <v>686312.924</v>
      </c>
      <c r="N530" s="34">
        <v>454271.63</v>
      </c>
      <c r="O530" s="33">
        <v>0</v>
      </c>
      <c r="P530" s="28">
        <v>499698.79300000006</v>
      </c>
      <c r="Q530" s="34">
        <v>566811.63</v>
      </c>
      <c r="R530" s="33">
        <v>0</v>
      </c>
      <c r="S530" s="28">
        <f t="shared" si="99"/>
        <v>623492.79300000006</v>
      </c>
      <c r="T530" s="34">
        <v>511426.01</v>
      </c>
      <c r="U530" s="33">
        <v>0</v>
      </c>
      <c r="V530" s="32">
        <f t="shared" si="100"/>
        <v>562568.61100000003</v>
      </c>
      <c r="W530" s="34">
        <v>581546.4</v>
      </c>
      <c r="X530" s="33">
        <v>0</v>
      </c>
      <c r="Y530" s="32">
        <f t="shared" si="96"/>
        <v>639701.04</v>
      </c>
      <c r="Z530" s="34">
        <v>733158.32</v>
      </c>
      <c r="AA530" s="33">
        <v>0</v>
      </c>
      <c r="AB530" s="32">
        <f t="shared" si="101"/>
        <v>806474.152</v>
      </c>
      <c r="AC530" s="34"/>
      <c r="AD530" s="33"/>
      <c r="AE530" s="32"/>
      <c r="AF530" s="34"/>
      <c r="AG530" s="33"/>
      <c r="AH530" s="32"/>
      <c r="AI530" s="147">
        <f t="shared" si="102"/>
        <v>626387.07999999996</v>
      </c>
      <c r="AJ530" s="30">
        <f t="shared" si="103"/>
        <v>930.74</v>
      </c>
      <c r="AK530" s="29">
        <f t="shared" si="95"/>
        <v>2144.19</v>
      </c>
      <c r="AL530" s="28">
        <f t="shared" si="97"/>
        <v>816651.85</v>
      </c>
      <c r="AM530" s="27">
        <f t="shared" si="98"/>
        <v>3.508081663038389E-4</v>
      </c>
      <c r="AN530" s="79">
        <f t="shared" si="104"/>
        <v>3.5080816630383901E-4</v>
      </c>
    </row>
    <row r="531" spans="1:40" ht="15.75" customHeight="1" x14ac:dyDescent="0.25">
      <c r="A531" s="126">
        <v>1</v>
      </c>
      <c r="B531" s="77">
        <v>590</v>
      </c>
      <c r="C531" s="77">
        <v>17</v>
      </c>
      <c r="D531" s="81" t="s">
        <v>597</v>
      </c>
      <c r="E531" s="78" t="s">
        <v>410</v>
      </c>
      <c r="F531" s="124">
        <v>770</v>
      </c>
      <c r="G531" s="34">
        <v>10</v>
      </c>
      <c r="H531" s="34">
        <v>649527.4</v>
      </c>
      <c r="I531" s="33">
        <v>0</v>
      </c>
      <c r="J531" s="28">
        <v>714480.14000000013</v>
      </c>
      <c r="K531" s="34">
        <v>534357.19999999995</v>
      </c>
      <c r="L531" s="33">
        <v>0</v>
      </c>
      <c r="M531" s="28">
        <v>587792.92000000004</v>
      </c>
      <c r="N531" s="34">
        <v>670178.16</v>
      </c>
      <c r="O531" s="33">
        <v>0</v>
      </c>
      <c r="P531" s="28">
        <v>737195.97600000014</v>
      </c>
      <c r="Q531" s="34">
        <v>806806.07</v>
      </c>
      <c r="R531" s="33">
        <v>0</v>
      </c>
      <c r="S531" s="28">
        <f t="shared" si="99"/>
        <v>887486.67700000003</v>
      </c>
      <c r="T531" s="34">
        <v>496504.06</v>
      </c>
      <c r="U531" s="33">
        <v>0</v>
      </c>
      <c r="V531" s="32">
        <f t="shared" si="100"/>
        <v>546154.46600000001</v>
      </c>
      <c r="W531" s="34">
        <v>623766.71</v>
      </c>
      <c r="X531" s="33">
        <v>0</v>
      </c>
      <c r="Y531" s="32">
        <f t="shared" si="96"/>
        <v>686143.38100000005</v>
      </c>
      <c r="Z531" s="34">
        <v>731541.72</v>
      </c>
      <c r="AA531" s="33">
        <v>0</v>
      </c>
      <c r="AB531" s="32">
        <f t="shared" si="101"/>
        <v>804695.89199999999</v>
      </c>
      <c r="AC531" s="34"/>
      <c r="AD531" s="33"/>
      <c r="AE531" s="32"/>
      <c r="AF531" s="34"/>
      <c r="AG531" s="33"/>
      <c r="AH531" s="32"/>
      <c r="AI531" s="147">
        <f t="shared" si="102"/>
        <v>732335.28</v>
      </c>
      <c r="AJ531" s="30">
        <f t="shared" si="103"/>
        <v>951.08</v>
      </c>
      <c r="AK531" s="29">
        <f t="shared" si="95"/>
        <v>2144.19</v>
      </c>
      <c r="AL531" s="28">
        <f t="shared" si="97"/>
        <v>918694.70000000007</v>
      </c>
      <c r="AM531" s="27">
        <f t="shared" si="98"/>
        <v>3.9464259231158959E-4</v>
      </c>
      <c r="AN531" s="79">
        <f t="shared" si="104"/>
        <v>3.9464259231158997E-4</v>
      </c>
    </row>
    <row r="532" spans="1:40" ht="15.75" customHeight="1" x14ac:dyDescent="0.25">
      <c r="A532" s="126">
        <v>1</v>
      </c>
      <c r="B532" s="77">
        <v>591</v>
      </c>
      <c r="C532" s="77">
        <v>17</v>
      </c>
      <c r="D532" s="81" t="s">
        <v>597</v>
      </c>
      <c r="E532" s="78" t="s">
        <v>432</v>
      </c>
      <c r="F532" s="124">
        <v>2416</v>
      </c>
      <c r="G532" s="34">
        <v>10</v>
      </c>
      <c r="H532" s="34">
        <v>1411487.32</v>
      </c>
      <c r="I532" s="33">
        <v>120429.7375</v>
      </c>
      <c r="J532" s="28">
        <v>1420163.3407500002</v>
      </c>
      <c r="K532" s="34">
        <v>1479843.68</v>
      </c>
      <c r="L532" s="33">
        <v>122690.3656</v>
      </c>
      <c r="M532" s="28">
        <v>1492868.6458400001</v>
      </c>
      <c r="N532" s="34">
        <v>1174340.4099999999</v>
      </c>
      <c r="O532" s="33">
        <v>65807.819099999993</v>
      </c>
      <c r="P532" s="28">
        <v>1219385.84999</v>
      </c>
      <c r="Q532" s="34">
        <v>1493543.03</v>
      </c>
      <c r="R532" s="33">
        <v>86530.866299999994</v>
      </c>
      <c r="S532" s="28">
        <f t="shared" si="99"/>
        <v>1547713.38007</v>
      </c>
      <c r="T532" s="34">
        <v>1419146.91</v>
      </c>
      <c r="U532" s="33">
        <v>82528.526157999993</v>
      </c>
      <c r="V532" s="32">
        <f t="shared" si="100"/>
        <v>1470280.2222261999</v>
      </c>
      <c r="W532" s="34">
        <v>1891398.09</v>
      </c>
      <c r="X532" s="33">
        <v>107060.53475799999</v>
      </c>
      <c r="Y532" s="32">
        <f t="shared" si="96"/>
        <v>1962771.3107662003</v>
      </c>
      <c r="Z532" s="34">
        <v>2537585.71</v>
      </c>
      <c r="AA532" s="33">
        <v>143637.236363</v>
      </c>
      <c r="AB532" s="32">
        <f t="shared" si="101"/>
        <v>2633343.3210006999</v>
      </c>
      <c r="AC532" s="34"/>
      <c r="AD532" s="33"/>
      <c r="AE532" s="32"/>
      <c r="AF532" s="34"/>
      <c r="AG532" s="33"/>
      <c r="AH532" s="32"/>
      <c r="AI532" s="147">
        <f t="shared" si="102"/>
        <v>1766698.82</v>
      </c>
      <c r="AJ532" s="30">
        <f t="shared" si="103"/>
        <v>731.25</v>
      </c>
      <c r="AK532" s="29">
        <f t="shared" si="95"/>
        <v>2144.19</v>
      </c>
      <c r="AL532" s="28">
        <f t="shared" si="97"/>
        <v>3413663.04</v>
      </c>
      <c r="AM532" s="27">
        <f t="shared" si="98"/>
        <v>1.4664031820188594E-3</v>
      </c>
      <c r="AN532" s="79">
        <f t="shared" si="104"/>
        <v>1.4664031820188601E-3</v>
      </c>
    </row>
    <row r="533" spans="1:40" ht="15.75" customHeight="1" x14ac:dyDescent="0.25">
      <c r="A533" s="126">
        <v>1</v>
      </c>
      <c r="B533" s="77">
        <v>592</v>
      </c>
      <c r="C533" s="77">
        <v>17</v>
      </c>
      <c r="D533" s="81" t="s">
        <v>597</v>
      </c>
      <c r="E533" s="78" t="s">
        <v>467</v>
      </c>
      <c r="F533" s="124">
        <v>822</v>
      </c>
      <c r="G533" s="34">
        <v>10</v>
      </c>
      <c r="H533" s="34">
        <v>1874103.7</v>
      </c>
      <c r="I533" s="33">
        <v>168670.3922</v>
      </c>
      <c r="J533" s="28">
        <v>1875976.6385800003</v>
      </c>
      <c r="K533" s="34">
        <v>1912665.32</v>
      </c>
      <c r="L533" s="33">
        <v>172140.94099999999</v>
      </c>
      <c r="M533" s="28">
        <v>1914576.8169000004</v>
      </c>
      <c r="N533" s="34">
        <v>2797712.87</v>
      </c>
      <c r="O533" s="33">
        <v>251794.51680000001</v>
      </c>
      <c r="P533" s="28">
        <v>2800510.1885200003</v>
      </c>
      <c r="Q533" s="34">
        <v>3213535.87</v>
      </c>
      <c r="R533" s="33">
        <v>291924.95380000002</v>
      </c>
      <c r="S533" s="28">
        <f t="shared" si="99"/>
        <v>3213772.0078199999</v>
      </c>
      <c r="T533" s="34">
        <v>2625791.14</v>
      </c>
      <c r="U533" s="33">
        <v>239660.62033899999</v>
      </c>
      <c r="V533" s="32">
        <f t="shared" si="100"/>
        <v>2624743.5716271</v>
      </c>
      <c r="W533" s="34">
        <v>3235248.3</v>
      </c>
      <c r="X533" s="33">
        <v>294113.983029</v>
      </c>
      <c r="Y533" s="32">
        <f t="shared" si="96"/>
        <v>3235247.7486681002</v>
      </c>
      <c r="Z533" s="34">
        <v>3217510.26</v>
      </c>
      <c r="AA533" s="33">
        <v>292501.40178399999</v>
      </c>
      <c r="AB533" s="32">
        <f t="shared" si="101"/>
        <v>3217509.7440376002</v>
      </c>
      <c r="AC533" s="34"/>
      <c r="AD533" s="33"/>
      <c r="AE533" s="32"/>
      <c r="AF533" s="34"/>
      <c r="AG533" s="33"/>
      <c r="AH533" s="32"/>
      <c r="AI533" s="147">
        <f t="shared" si="102"/>
        <v>3018356.65</v>
      </c>
      <c r="AJ533" s="30">
        <f t="shared" si="103"/>
        <v>3671.97</v>
      </c>
      <c r="AK533" s="29">
        <f t="shared" si="95"/>
        <v>2144.19</v>
      </c>
      <c r="AL533" s="28">
        <f t="shared" si="97"/>
        <v>0</v>
      </c>
      <c r="AM533" s="27">
        <f t="shared" si="98"/>
        <v>0</v>
      </c>
      <c r="AN533" s="79">
        <f t="shared" si="104"/>
        <v>0</v>
      </c>
    </row>
    <row r="534" spans="1:40" ht="15.75" customHeight="1" x14ac:dyDescent="0.25">
      <c r="A534" s="126">
        <v>1</v>
      </c>
      <c r="B534" s="77">
        <v>593</v>
      </c>
      <c r="C534" s="77">
        <v>17</v>
      </c>
      <c r="D534" s="81" t="s">
        <v>597</v>
      </c>
      <c r="E534" s="78" t="s">
        <v>505</v>
      </c>
      <c r="F534" s="124">
        <v>1931</v>
      </c>
      <c r="G534" s="34">
        <v>10</v>
      </c>
      <c r="H534" s="34">
        <v>4756889.87</v>
      </c>
      <c r="I534" s="33">
        <v>428120.92310000001</v>
      </c>
      <c r="J534" s="28">
        <v>4761645.8415900003</v>
      </c>
      <c r="K534" s="34">
        <v>5040445.96</v>
      </c>
      <c r="L534" s="33">
        <v>453640.96789999999</v>
      </c>
      <c r="M534" s="28">
        <v>5045485.4913100004</v>
      </c>
      <c r="N534" s="34">
        <v>4362633.5199999996</v>
      </c>
      <c r="O534" s="33">
        <v>392637.21879999997</v>
      </c>
      <c r="P534" s="28">
        <v>4366995.9313199995</v>
      </c>
      <c r="Q534" s="34">
        <v>4705615.55</v>
      </c>
      <c r="R534" s="33">
        <v>428952.8553</v>
      </c>
      <c r="S534" s="28">
        <f t="shared" si="99"/>
        <v>4704328.9641700005</v>
      </c>
      <c r="T534" s="34">
        <v>4232898.92</v>
      </c>
      <c r="U534" s="33">
        <v>386298.18084400002</v>
      </c>
      <c r="V534" s="32">
        <f t="shared" si="100"/>
        <v>4231260.8130716002</v>
      </c>
      <c r="W534" s="34">
        <v>4970850.4000000004</v>
      </c>
      <c r="X534" s="33">
        <v>451895.91096100002</v>
      </c>
      <c r="Y534" s="32">
        <f t="shared" si="96"/>
        <v>4970849.9379429007</v>
      </c>
      <c r="Z534" s="34">
        <v>5653264.4500000002</v>
      </c>
      <c r="AA534" s="33">
        <v>513933.534637</v>
      </c>
      <c r="AB534" s="32">
        <f t="shared" si="101"/>
        <v>5653264.0068993</v>
      </c>
      <c r="AC534" s="34"/>
      <c r="AD534" s="33"/>
      <c r="AE534" s="32"/>
      <c r="AF534" s="34"/>
      <c r="AG534" s="33"/>
      <c r="AH534" s="32"/>
      <c r="AI534" s="147">
        <f t="shared" si="102"/>
        <v>4785339.93</v>
      </c>
      <c r="AJ534" s="30">
        <f t="shared" si="103"/>
        <v>2478.17</v>
      </c>
      <c r="AK534" s="29">
        <f t="shared" si="95"/>
        <v>2144.19</v>
      </c>
      <c r="AL534" s="28">
        <f t="shared" si="97"/>
        <v>0</v>
      </c>
      <c r="AM534" s="27">
        <f t="shared" si="98"/>
        <v>0</v>
      </c>
      <c r="AN534" s="79">
        <f t="shared" si="104"/>
        <v>0</v>
      </c>
    </row>
    <row r="535" spans="1:40" ht="15.75" customHeight="1" x14ac:dyDescent="0.25">
      <c r="A535" s="126">
        <v>1</v>
      </c>
      <c r="B535" s="77">
        <v>595</v>
      </c>
      <c r="C535" s="77">
        <v>17</v>
      </c>
      <c r="D535" s="81" t="s">
        <v>597</v>
      </c>
      <c r="E535" s="78" t="s">
        <v>543</v>
      </c>
      <c r="F535" s="124">
        <v>289</v>
      </c>
      <c r="G535" s="34">
        <v>10</v>
      </c>
      <c r="H535" s="34">
        <v>581441.68999999994</v>
      </c>
      <c r="I535" s="33">
        <v>5699.2286000000004</v>
      </c>
      <c r="J535" s="28">
        <v>633316.70753999997</v>
      </c>
      <c r="K535" s="34">
        <v>530433.31000000006</v>
      </c>
      <c r="L535" s="33">
        <v>5199.2520999999997</v>
      </c>
      <c r="M535" s="28">
        <v>577757.46369000012</v>
      </c>
      <c r="N535" s="34">
        <v>503152.3</v>
      </c>
      <c r="O535" s="33">
        <v>4931.7992999999997</v>
      </c>
      <c r="P535" s="28">
        <v>548042.55076999997</v>
      </c>
      <c r="Q535" s="34">
        <v>564508.56999999995</v>
      </c>
      <c r="R535" s="33">
        <v>5559.4156000000003</v>
      </c>
      <c r="S535" s="28">
        <f t="shared" si="99"/>
        <v>614844.06984000001</v>
      </c>
      <c r="T535" s="34">
        <v>391568.09</v>
      </c>
      <c r="U535" s="33">
        <v>3858.270086</v>
      </c>
      <c r="V535" s="32">
        <f t="shared" si="100"/>
        <v>426480.80190540006</v>
      </c>
      <c r="W535" s="34">
        <v>475785.94</v>
      </c>
      <c r="X535" s="33">
        <v>4710.6593659999999</v>
      </c>
      <c r="Y535" s="32">
        <f t="shared" si="96"/>
        <v>518182.80869740009</v>
      </c>
      <c r="Z535" s="34">
        <v>460024.59</v>
      </c>
      <c r="AA535" s="33">
        <v>4554.6116119999997</v>
      </c>
      <c r="AB535" s="32">
        <f t="shared" si="101"/>
        <v>501016.97622680006</v>
      </c>
      <c r="AC535" s="34"/>
      <c r="AD535" s="33"/>
      <c r="AE535" s="32"/>
      <c r="AF535" s="34"/>
      <c r="AG535" s="33"/>
      <c r="AH535" s="32"/>
      <c r="AI535" s="147">
        <f t="shared" si="102"/>
        <v>521713.44</v>
      </c>
      <c r="AJ535" s="30">
        <f t="shared" si="103"/>
        <v>1805.24</v>
      </c>
      <c r="AK535" s="29">
        <f t="shared" si="95"/>
        <v>2144.19</v>
      </c>
      <c r="AL535" s="28">
        <f t="shared" si="97"/>
        <v>97956.550000000017</v>
      </c>
      <c r="AM535" s="27">
        <f t="shared" si="98"/>
        <v>4.2079078964861608E-5</v>
      </c>
      <c r="AN535" s="79">
        <f t="shared" si="104"/>
        <v>4.2079078964862001E-5</v>
      </c>
    </row>
    <row r="536" spans="1:40" ht="15.75" customHeight="1" x14ac:dyDescent="0.25">
      <c r="A536" s="126">
        <v>1</v>
      </c>
      <c r="B536" s="77">
        <v>596</v>
      </c>
      <c r="C536" s="77">
        <v>18</v>
      </c>
      <c r="D536" s="81" t="s">
        <v>597</v>
      </c>
      <c r="E536" s="78" t="s">
        <v>272</v>
      </c>
      <c r="F536" s="124">
        <v>1438</v>
      </c>
      <c r="G536" s="34">
        <v>10</v>
      </c>
      <c r="H536" s="34">
        <v>2317652.0699999998</v>
      </c>
      <c r="I536" s="33">
        <v>109260.7855</v>
      </c>
      <c r="J536" s="28">
        <v>2429230.4129500003</v>
      </c>
      <c r="K536" s="34">
        <v>2670839.2200000002</v>
      </c>
      <c r="L536" s="33">
        <v>125911.0079</v>
      </c>
      <c r="M536" s="28">
        <v>2799421.0333100003</v>
      </c>
      <c r="N536" s="34">
        <v>2501393.61</v>
      </c>
      <c r="O536" s="33">
        <v>117923.16650000001</v>
      </c>
      <c r="P536" s="28">
        <v>2621817.4878500002</v>
      </c>
      <c r="Q536" s="34">
        <v>2332971.46</v>
      </c>
      <c r="R536" s="33">
        <v>110963.6535</v>
      </c>
      <c r="S536" s="28">
        <f t="shared" si="99"/>
        <v>2444208.58715</v>
      </c>
      <c r="T536" s="34">
        <v>2322024.48</v>
      </c>
      <c r="U536" s="33">
        <v>110868.077223</v>
      </c>
      <c r="V536" s="32">
        <f t="shared" si="100"/>
        <v>2432272.0430546999</v>
      </c>
      <c r="W536" s="34">
        <v>3042623.51</v>
      </c>
      <c r="X536" s="33">
        <v>144887.85530699999</v>
      </c>
      <c r="Y536" s="32">
        <f t="shared" si="96"/>
        <v>3187509.2201623004</v>
      </c>
      <c r="Z536" s="34">
        <v>3433502.65</v>
      </c>
      <c r="AA536" s="33">
        <v>163501.25878400001</v>
      </c>
      <c r="AB536" s="32">
        <f t="shared" si="101"/>
        <v>3597001.5303376005</v>
      </c>
      <c r="AC536" s="34"/>
      <c r="AD536" s="33"/>
      <c r="AE536" s="32"/>
      <c r="AF536" s="34"/>
      <c r="AG536" s="33"/>
      <c r="AH536" s="32"/>
      <c r="AI536" s="147">
        <f t="shared" si="102"/>
        <v>2856561.77</v>
      </c>
      <c r="AJ536" s="30">
        <f t="shared" si="103"/>
        <v>1986.48</v>
      </c>
      <c r="AK536" s="29">
        <f t="shared" si="95"/>
        <v>2144.19</v>
      </c>
      <c r="AL536" s="28">
        <f t="shared" si="97"/>
        <v>226786.98000000004</v>
      </c>
      <c r="AM536" s="27">
        <f t="shared" si="98"/>
        <v>9.7420613931610396E-5</v>
      </c>
      <c r="AN536" s="79">
        <f t="shared" si="104"/>
        <v>9.7420613931610003E-5</v>
      </c>
    </row>
    <row r="537" spans="1:40" ht="15.75" customHeight="1" x14ac:dyDescent="0.25">
      <c r="A537" s="126">
        <v>1</v>
      </c>
      <c r="B537" s="77">
        <v>597</v>
      </c>
      <c r="C537" s="77">
        <v>18</v>
      </c>
      <c r="D537" s="81" t="s">
        <v>597</v>
      </c>
      <c r="E537" s="78" t="s">
        <v>273</v>
      </c>
      <c r="F537" s="124">
        <v>1463</v>
      </c>
      <c r="G537" s="34">
        <v>10</v>
      </c>
      <c r="H537" s="34">
        <v>3056501.52</v>
      </c>
      <c r="I537" s="33">
        <v>144092.18429999999</v>
      </c>
      <c r="J537" s="28">
        <v>3203650.2692700005</v>
      </c>
      <c r="K537" s="34">
        <v>3212387.08</v>
      </c>
      <c r="L537" s="33">
        <v>151441.02590000001</v>
      </c>
      <c r="M537" s="28">
        <v>3367040.6595100006</v>
      </c>
      <c r="N537" s="34">
        <v>2851199.28</v>
      </c>
      <c r="O537" s="33">
        <v>134413.98259999999</v>
      </c>
      <c r="P537" s="28">
        <v>2988463.8271399997</v>
      </c>
      <c r="Q537" s="34">
        <v>3003657.52</v>
      </c>
      <c r="R537" s="33">
        <v>143485.57279999999</v>
      </c>
      <c r="S537" s="28">
        <f t="shared" si="99"/>
        <v>3146189.1419199998</v>
      </c>
      <c r="T537" s="34">
        <v>2887785.83</v>
      </c>
      <c r="U537" s="33">
        <v>139354.297349</v>
      </c>
      <c r="V537" s="32">
        <f t="shared" si="100"/>
        <v>3023274.6859161006</v>
      </c>
      <c r="W537" s="34">
        <v>3352000.12</v>
      </c>
      <c r="X537" s="33">
        <v>159620.174929</v>
      </c>
      <c r="Y537" s="32">
        <f t="shared" si="96"/>
        <v>3511617.9395781006</v>
      </c>
      <c r="Z537" s="34">
        <v>4971792.25</v>
      </c>
      <c r="AA537" s="33">
        <v>236753.49626700001</v>
      </c>
      <c r="AB537" s="32">
        <f t="shared" si="101"/>
        <v>5208542.6291063</v>
      </c>
      <c r="AC537" s="34"/>
      <c r="AD537" s="33"/>
      <c r="AE537" s="32"/>
      <c r="AF537" s="34"/>
      <c r="AG537" s="33"/>
      <c r="AH537" s="32"/>
      <c r="AI537" s="147">
        <f t="shared" si="102"/>
        <v>3575617.64</v>
      </c>
      <c r="AJ537" s="30">
        <f t="shared" si="103"/>
        <v>2444.0300000000002</v>
      </c>
      <c r="AK537" s="29">
        <f t="shared" si="95"/>
        <v>2144.19</v>
      </c>
      <c r="AL537" s="28">
        <f t="shared" si="97"/>
        <v>0</v>
      </c>
      <c r="AM537" s="27">
        <f t="shared" si="98"/>
        <v>0</v>
      </c>
      <c r="AN537" s="79">
        <f t="shared" si="104"/>
        <v>0</v>
      </c>
    </row>
    <row r="538" spans="1:40" ht="15.75" customHeight="1" x14ac:dyDescent="0.25">
      <c r="A538" s="126">
        <v>1</v>
      </c>
      <c r="B538" s="77">
        <v>598</v>
      </c>
      <c r="C538" s="77">
        <v>19</v>
      </c>
      <c r="D538" s="81" t="s">
        <v>597</v>
      </c>
      <c r="E538" s="78" t="s">
        <v>205</v>
      </c>
      <c r="F538" s="124">
        <v>2170</v>
      </c>
      <c r="G538" s="34">
        <v>10</v>
      </c>
      <c r="H538" s="34">
        <v>3034691.35</v>
      </c>
      <c r="I538" s="33">
        <v>419995.38329999999</v>
      </c>
      <c r="J538" s="28">
        <v>2876165.5633700006</v>
      </c>
      <c r="K538" s="34">
        <v>3160081.3</v>
      </c>
      <c r="L538" s="33">
        <v>433507.63750000001</v>
      </c>
      <c r="M538" s="28">
        <v>2999231.0287500001</v>
      </c>
      <c r="N538" s="34">
        <v>4634823.58</v>
      </c>
      <c r="O538" s="33">
        <v>417134.66389999999</v>
      </c>
      <c r="P538" s="28">
        <v>4639457.8077100003</v>
      </c>
      <c r="Q538" s="34">
        <v>4748168.4800000004</v>
      </c>
      <c r="R538" s="33">
        <v>431806.29969999997</v>
      </c>
      <c r="S538" s="28">
        <f t="shared" si="99"/>
        <v>4747998.3983300002</v>
      </c>
      <c r="T538" s="34">
        <v>4367688.07</v>
      </c>
      <c r="U538" s="33">
        <v>397892.77107299998</v>
      </c>
      <c r="V538" s="32">
        <f t="shared" si="100"/>
        <v>4366774.8288197005</v>
      </c>
      <c r="W538" s="34">
        <v>6499405.7699999996</v>
      </c>
      <c r="X538" s="33">
        <v>590855.72710699996</v>
      </c>
      <c r="Y538" s="32">
        <f t="shared" si="96"/>
        <v>6499405.0471823001</v>
      </c>
      <c r="Z538" s="34">
        <v>5785269.0999999996</v>
      </c>
      <c r="AA538" s="33">
        <v>525934.22013100004</v>
      </c>
      <c r="AB538" s="32">
        <f t="shared" si="101"/>
        <v>5785268.3678559</v>
      </c>
      <c r="AC538" s="34"/>
      <c r="AD538" s="33"/>
      <c r="AE538" s="32"/>
      <c r="AF538" s="34"/>
      <c r="AG538" s="33"/>
      <c r="AH538" s="32"/>
      <c r="AI538" s="147">
        <f t="shared" si="102"/>
        <v>5207780.8899999997</v>
      </c>
      <c r="AJ538" s="30">
        <f t="shared" si="103"/>
        <v>2399.9</v>
      </c>
      <c r="AK538" s="29">
        <f t="shared" si="95"/>
        <v>2144.19</v>
      </c>
      <c r="AL538" s="28">
        <f t="shared" si="97"/>
        <v>0</v>
      </c>
      <c r="AM538" s="27">
        <f t="shared" si="98"/>
        <v>0</v>
      </c>
      <c r="AN538" s="79">
        <f t="shared" si="104"/>
        <v>0</v>
      </c>
    </row>
    <row r="539" spans="1:40" ht="15.75" customHeight="1" x14ac:dyDescent="0.25">
      <c r="A539" s="126">
        <v>1</v>
      </c>
      <c r="B539" s="77">
        <v>599</v>
      </c>
      <c r="C539" s="77">
        <v>19</v>
      </c>
      <c r="D539" s="81" t="s">
        <v>597</v>
      </c>
      <c r="E539" s="78" t="s">
        <v>256</v>
      </c>
      <c r="F539" s="124">
        <v>551</v>
      </c>
      <c r="G539" s="34">
        <v>10</v>
      </c>
      <c r="H539" s="34">
        <v>593657.4</v>
      </c>
      <c r="I539" s="33">
        <v>0</v>
      </c>
      <c r="J539" s="28">
        <v>653023.14000000013</v>
      </c>
      <c r="K539" s="34">
        <v>581875.21</v>
      </c>
      <c r="L539" s="33">
        <v>0</v>
      </c>
      <c r="M539" s="28">
        <v>640062.73100000003</v>
      </c>
      <c r="N539" s="34">
        <v>614987.4</v>
      </c>
      <c r="O539" s="33">
        <v>0</v>
      </c>
      <c r="P539" s="28">
        <v>676486.14000000013</v>
      </c>
      <c r="Q539" s="34">
        <v>661042.61</v>
      </c>
      <c r="R539" s="33">
        <v>0</v>
      </c>
      <c r="S539" s="28">
        <f t="shared" si="99"/>
        <v>727146.87100000004</v>
      </c>
      <c r="T539" s="34">
        <v>640694.41</v>
      </c>
      <c r="U539" s="33">
        <v>0</v>
      </c>
      <c r="V539" s="32">
        <f t="shared" si="100"/>
        <v>704763.85100000014</v>
      </c>
      <c r="W539" s="34">
        <v>730639.68</v>
      </c>
      <c r="X539" s="33">
        <v>0</v>
      </c>
      <c r="Y539" s="32">
        <f t="shared" si="96"/>
        <v>803703.64800000016</v>
      </c>
      <c r="Z539" s="34">
        <v>825212.36</v>
      </c>
      <c r="AA539" s="33">
        <v>0</v>
      </c>
      <c r="AB539" s="32">
        <f t="shared" si="101"/>
        <v>907733.59600000002</v>
      </c>
      <c r="AC539" s="34"/>
      <c r="AD539" s="33"/>
      <c r="AE539" s="32"/>
      <c r="AF539" s="34"/>
      <c r="AG539" s="33"/>
      <c r="AH539" s="32"/>
      <c r="AI539" s="147">
        <f t="shared" si="102"/>
        <v>763966.82</v>
      </c>
      <c r="AJ539" s="30">
        <f t="shared" si="103"/>
        <v>1386.51</v>
      </c>
      <c r="AK539" s="29">
        <f t="shared" si="95"/>
        <v>2144.19</v>
      </c>
      <c r="AL539" s="28">
        <f t="shared" si="97"/>
        <v>417481.68000000005</v>
      </c>
      <c r="AM539" s="27">
        <f t="shared" si="98"/>
        <v>1.7933710996460251E-4</v>
      </c>
      <c r="AN539" s="79">
        <f t="shared" si="104"/>
        <v>1.79337109964603E-4</v>
      </c>
    </row>
    <row r="540" spans="1:40" ht="15.75" customHeight="1" x14ac:dyDescent="0.25">
      <c r="A540" s="126">
        <v>1</v>
      </c>
      <c r="B540" s="77">
        <v>600</v>
      </c>
      <c r="C540" s="77">
        <v>19</v>
      </c>
      <c r="D540" s="81" t="s">
        <v>597</v>
      </c>
      <c r="E540" s="78" t="s">
        <v>323</v>
      </c>
      <c r="F540" s="124">
        <v>1213</v>
      </c>
      <c r="G540" s="34">
        <v>10</v>
      </c>
      <c r="H540" s="34">
        <v>1666570.04</v>
      </c>
      <c r="I540" s="33">
        <v>78567.529399999999</v>
      </c>
      <c r="J540" s="28">
        <v>1746802.7616600003</v>
      </c>
      <c r="K540" s="34">
        <v>2102700.17</v>
      </c>
      <c r="L540" s="33">
        <v>99128.018200000006</v>
      </c>
      <c r="M540" s="28">
        <v>2203929.3669799999</v>
      </c>
      <c r="N540" s="34">
        <v>1887621.67</v>
      </c>
      <c r="O540" s="33">
        <v>88988.210999999996</v>
      </c>
      <c r="P540" s="28">
        <v>1978496.8049000001</v>
      </c>
      <c r="Q540" s="34">
        <v>1895805.09</v>
      </c>
      <c r="R540" s="33">
        <v>90812.126900000003</v>
      </c>
      <c r="S540" s="28">
        <f t="shared" si="99"/>
        <v>1985492.2594100002</v>
      </c>
      <c r="T540" s="34">
        <v>1608057.58</v>
      </c>
      <c r="U540" s="33">
        <v>77364.751097</v>
      </c>
      <c r="V540" s="32">
        <f t="shared" si="100"/>
        <v>1683762.1117933001</v>
      </c>
      <c r="W540" s="34">
        <v>1860212.35</v>
      </c>
      <c r="X540" s="33">
        <v>88581.673725999994</v>
      </c>
      <c r="Y540" s="32">
        <f t="shared" si="96"/>
        <v>1948793.7439014004</v>
      </c>
      <c r="Z540" s="34">
        <v>2099023.6800000002</v>
      </c>
      <c r="AA540" s="33">
        <v>99953.623122999998</v>
      </c>
      <c r="AB540" s="32">
        <f t="shared" si="101"/>
        <v>2198977.0625647004</v>
      </c>
      <c r="AC540" s="34"/>
      <c r="AD540" s="33"/>
      <c r="AE540" s="32"/>
      <c r="AF540" s="34"/>
      <c r="AG540" s="33"/>
      <c r="AH540" s="32"/>
      <c r="AI540" s="147">
        <f t="shared" si="102"/>
        <v>1959104.4</v>
      </c>
      <c r="AJ540" s="30">
        <f t="shared" si="103"/>
        <v>1615.09</v>
      </c>
      <c r="AK540" s="29">
        <f t="shared" si="95"/>
        <v>2144.19</v>
      </c>
      <c r="AL540" s="28">
        <f t="shared" si="97"/>
        <v>641798.30000000016</v>
      </c>
      <c r="AM540" s="27">
        <f t="shared" si="98"/>
        <v>2.7569653428192336E-4</v>
      </c>
      <c r="AN540" s="79">
        <f t="shared" si="104"/>
        <v>2.7569653428192298E-4</v>
      </c>
    </row>
    <row r="541" spans="1:40" ht="15.75" customHeight="1" x14ac:dyDescent="0.25">
      <c r="A541" s="126">
        <v>1</v>
      </c>
      <c r="B541" s="77">
        <v>601</v>
      </c>
      <c r="C541" s="77">
        <v>19</v>
      </c>
      <c r="D541" s="81" t="s">
        <v>597</v>
      </c>
      <c r="E541" s="78" t="s">
        <v>503</v>
      </c>
      <c r="F541" s="124">
        <v>721</v>
      </c>
      <c r="G541" s="34">
        <v>10</v>
      </c>
      <c r="H541" s="34">
        <v>1265666.02</v>
      </c>
      <c r="I541" s="33">
        <v>113910.83199999999</v>
      </c>
      <c r="J541" s="28">
        <v>1266930.7068000003</v>
      </c>
      <c r="K541" s="34">
        <v>1467484.31</v>
      </c>
      <c r="L541" s="33">
        <v>132074.51300000001</v>
      </c>
      <c r="M541" s="28">
        <v>1468950.7767</v>
      </c>
      <c r="N541" s="34">
        <v>1102889.8500000001</v>
      </c>
      <c r="O541" s="33">
        <v>99260.512199999997</v>
      </c>
      <c r="P541" s="28">
        <v>1103992.2715800002</v>
      </c>
      <c r="Q541" s="34">
        <v>885958.57</v>
      </c>
      <c r="R541" s="33">
        <v>83124.793999999994</v>
      </c>
      <c r="S541" s="28">
        <f t="shared" si="99"/>
        <v>883117.15360000008</v>
      </c>
      <c r="T541" s="34">
        <v>916439.95</v>
      </c>
      <c r="U541" s="33">
        <v>86787.858926000001</v>
      </c>
      <c r="V541" s="32">
        <f t="shared" si="100"/>
        <v>912617.30018140003</v>
      </c>
      <c r="W541" s="34">
        <v>949566.67</v>
      </c>
      <c r="X541" s="33">
        <v>86324.722246999998</v>
      </c>
      <c r="Y541" s="32">
        <f t="shared" si="96"/>
        <v>949566.14252830017</v>
      </c>
      <c r="Z541" s="34">
        <v>1156415.95</v>
      </c>
      <c r="AA541" s="33">
        <v>105129.224871</v>
      </c>
      <c r="AB541" s="32">
        <f t="shared" si="101"/>
        <v>1156415.3976419</v>
      </c>
      <c r="AC541" s="34"/>
      <c r="AD541" s="33"/>
      <c r="AE541" s="32"/>
      <c r="AF541" s="34"/>
      <c r="AG541" s="33"/>
      <c r="AH541" s="32"/>
      <c r="AI541" s="147">
        <f t="shared" si="102"/>
        <v>1001141.65</v>
      </c>
      <c r="AJ541" s="30">
        <f t="shared" si="103"/>
        <v>1388.55</v>
      </c>
      <c r="AK541" s="29">
        <f t="shared" si="95"/>
        <v>2144.19</v>
      </c>
      <c r="AL541" s="28">
        <f t="shared" si="97"/>
        <v>544816.44000000006</v>
      </c>
      <c r="AM541" s="27">
        <f t="shared" si="98"/>
        <v>2.3403615174395981E-4</v>
      </c>
      <c r="AN541" s="79">
        <f t="shared" si="104"/>
        <v>2.3403615174396E-4</v>
      </c>
    </row>
    <row r="542" spans="1:40" ht="15.75" customHeight="1" x14ac:dyDescent="0.25">
      <c r="A542" s="126">
        <v>1</v>
      </c>
      <c r="B542" s="77">
        <v>602</v>
      </c>
      <c r="C542" s="77">
        <v>19</v>
      </c>
      <c r="D542" s="81" t="s">
        <v>597</v>
      </c>
      <c r="E542" s="78" t="s">
        <v>555</v>
      </c>
      <c r="F542" s="124">
        <v>8331</v>
      </c>
      <c r="G542" s="34">
        <v>10</v>
      </c>
      <c r="H542" s="34">
        <v>14517124.33</v>
      </c>
      <c r="I542" s="33">
        <v>2549469.3360000001</v>
      </c>
      <c r="J542" s="28">
        <v>13164420.4934</v>
      </c>
      <c r="K542" s="34">
        <v>16887102.359999999</v>
      </c>
      <c r="L542" s="33">
        <v>2763305.3229999999</v>
      </c>
      <c r="M542" s="28">
        <v>15536176.740700001</v>
      </c>
      <c r="N542" s="34">
        <v>23605634.199999999</v>
      </c>
      <c r="O542" s="33">
        <v>2124505.5455</v>
      </c>
      <c r="P542" s="28">
        <v>23629241.519950002</v>
      </c>
      <c r="Q542" s="34">
        <v>26611235.550000001</v>
      </c>
      <c r="R542" s="33">
        <v>2409528.0819000001</v>
      </c>
      <c r="S542" s="28">
        <f t="shared" si="99"/>
        <v>26621878.214910001</v>
      </c>
      <c r="T542" s="34">
        <v>25507423.600000001</v>
      </c>
      <c r="U542" s="33">
        <v>2309795.5044880002</v>
      </c>
      <c r="V542" s="32">
        <f t="shared" si="100"/>
        <v>25517390.905063204</v>
      </c>
      <c r="W542" s="34">
        <v>29739020.620000001</v>
      </c>
      <c r="X542" s="33">
        <v>2703546.8050219999</v>
      </c>
      <c r="Y542" s="32">
        <f t="shared" si="96"/>
        <v>29739021.196475804</v>
      </c>
      <c r="Z542" s="34">
        <v>35137227.539999999</v>
      </c>
      <c r="AA542" s="33">
        <v>3194292.6957040001</v>
      </c>
      <c r="AB542" s="32">
        <f t="shared" si="101"/>
        <v>35137228.328725606</v>
      </c>
      <c r="AC542" s="34"/>
      <c r="AD542" s="33"/>
      <c r="AE542" s="32"/>
      <c r="AF542" s="34"/>
      <c r="AG542" s="33"/>
      <c r="AH542" s="32"/>
      <c r="AI542" s="147">
        <f t="shared" si="102"/>
        <v>28128952.030000001</v>
      </c>
      <c r="AJ542" s="30">
        <f t="shared" si="103"/>
        <v>3376.42</v>
      </c>
      <c r="AK542" s="29">
        <f t="shared" si="95"/>
        <v>2144.19</v>
      </c>
      <c r="AL542" s="28">
        <f t="shared" si="97"/>
        <v>0</v>
      </c>
      <c r="AM542" s="27">
        <f t="shared" si="98"/>
        <v>0</v>
      </c>
      <c r="AN542" s="79">
        <f t="shared" si="104"/>
        <v>0</v>
      </c>
    </row>
    <row r="543" spans="1:40" ht="15.75" customHeight="1" x14ac:dyDescent="0.25">
      <c r="A543" s="126">
        <v>1</v>
      </c>
      <c r="B543" s="77">
        <v>603</v>
      </c>
      <c r="C543" s="77">
        <v>20</v>
      </c>
      <c r="D543" s="81" t="s">
        <v>597</v>
      </c>
      <c r="E543" s="78" t="s">
        <v>183</v>
      </c>
      <c r="F543" s="124">
        <v>774</v>
      </c>
      <c r="G543" s="34">
        <v>10</v>
      </c>
      <c r="H543" s="34">
        <v>505472.01</v>
      </c>
      <c r="I543" s="33">
        <v>0</v>
      </c>
      <c r="J543" s="28">
        <v>556019.21100000001</v>
      </c>
      <c r="K543" s="34">
        <v>759942.62</v>
      </c>
      <c r="L543" s="33">
        <v>0</v>
      </c>
      <c r="M543" s="28">
        <v>835936.8820000001</v>
      </c>
      <c r="N543" s="34">
        <v>584601.23</v>
      </c>
      <c r="O543" s="33">
        <v>0</v>
      </c>
      <c r="P543" s="28">
        <v>643061.353</v>
      </c>
      <c r="Q543" s="34">
        <v>693821.23</v>
      </c>
      <c r="R543" s="33">
        <v>0</v>
      </c>
      <c r="S543" s="28">
        <f t="shared" si="99"/>
        <v>763203.353</v>
      </c>
      <c r="T543" s="34">
        <v>605644.42000000004</v>
      </c>
      <c r="U543" s="33">
        <v>0</v>
      </c>
      <c r="V543" s="32">
        <f t="shared" si="100"/>
        <v>666208.86200000008</v>
      </c>
      <c r="W543" s="34">
        <v>864356.98</v>
      </c>
      <c r="X543" s="33">
        <v>0</v>
      </c>
      <c r="Y543" s="32">
        <f t="shared" si="96"/>
        <v>950792.67800000007</v>
      </c>
      <c r="Z543" s="34">
        <v>1088774.76</v>
      </c>
      <c r="AA543" s="33">
        <v>0</v>
      </c>
      <c r="AB543" s="32">
        <f t="shared" si="101"/>
        <v>1197652.236</v>
      </c>
      <c r="AC543" s="34"/>
      <c r="AD543" s="33"/>
      <c r="AE543" s="32"/>
      <c r="AF543" s="34"/>
      <c r="AG543" s="33"/>
      <c r="AH543" s="32"/>
      <c r="AI543" s="147">
        <f t="shared" si="102"/>
        <v>844183.7</v>
      </c>
      <c r="AJ543" s="30">
        <f t="shared" si="103"/>
        <v>1090.68</v>
      </c>
      <c r="AK543" s="29">
        <f t="shared" si="95"/>
        <v>2144.19</v>
      </c>
      <c r="AL543" s="28">
        <f t="shared" si="97"/>
        <v>815416.74</v>
      </c>
      <c r="AM543" s="27">
        <f t="shared" si="98"/>
        <v>3.5027760156651109E-4</v>
      </c>
      <c r="AN543" s="79">
        <f t="shared" si="104"/>
        <v>3.5027760156651098E-4</v>
      </c>
    </row>
    <row r="544" spans="1:40" ht="15.75" customHeight="1" x14ac:dyDescent="0.25">
      <c r="A544" s="126">
        <v>1</v>
      </c>
      <c r="B544" s="77">
        <v>604</v>
      </c>
      <c r="C544" s="77">
        <v>20</v>
      </c>
      <c r="D544" s="81" t="s">
        <v>597</v>
      </c>
      <c r="E544" s="78" t="s">
        <v>233</v>
      </c>
      <c r="F544" s="124">
        <v>1917</v>
      </c>
      <c r="G544" s="34">
        <v>10</v>
      </c>
      <c r="H544" s="34">
        <v>1620682.42</v>
      </c>
      <c r="I544" s="33">
        <v>0</v>
      </c>
      <c r="J544" s="28">
        <v>1782750.662</v>
      </c>
      <c r="K544" s="34">
        <v>1960985.04</v>
      </c>
      <c r="L544" s="33">
        <v>0</v>
      </c>
      <c r="M544" s="28">
        <v>2157083.5440000002</v>
      </c>
      <c r="N544" s="34">
        <v>1604973.69</v>
      </c>
      <c r="O544" s="33">
        <v>0</v>
      </c>
      <c r="P544" s="28">
        <v>1765471.0590000001</v>
      </c>
      <c r="Q544" s="34">
        <v>1855308.95</v>
      </c>
      <c r="R544" s="33">
        <v>0</v>
      </c>
      <c r="S544" s="28">
        <f t="shared" si="99"/>
        <v>2040839.8450000002</v>
      </c>
      <c r="T544" s="34">
        <v>1694788.72</v>
      </c>
      <c r="U544" s="33">
        <v>0</v>
      </c>
      <c r="V544" s="32">
        <f t="shared" si="100"/>
        <v>1864267.5920000002</v>
      </c>
      <c r="W544" s="34">
        <v>2511360.87</v>
      </c>
      <c r="X544" s="33">
        <v>0</v>
      </c>
      <c r="Y544" s="32">
        <f t="shared" si="96"/>
        <v>2762496.9570000004</v>
      </c>
      <c r="Z544" s="34">
        <v>2904681.92</v>
      </c>
      <c r="AA544" s="33">
        <v>0</v>
      </c>
      <c r="AB544" s="32">
        <f t="shared" si="101"/>
        <v>3195150.1120000002</v>
      </c>
      <c r="AC544" s="34"/>
      <c r="AD544" s="33"/>
      <c r="AE544" s="32"/>
      <c r="AF544" s="34"/>
      <c r="AG544" s="33"/>
      <c r="AH544" s="32"/>
      <c r="AI544" s="147">
        <f t="shared" si="102"/>
        <v>2325645.11</v>
      </c>
      <c r="AJ544" s="30">
        <f t="shared" si="103"/>
        <v>1213.17</v>
      </c>
      <c r="AK544" s="29">
        <f t="shared" si="95"/>
        <v>2144.19</v>
      </c>
      <c r="AL544" s="28">
        <f t="shared" si="97"/>
        <v>1784765.3399999999</v>
      </c>
      <c r="AM544" s="27">
        <f t="shared" si="98"/>
        <v>7.6667952960376875E-4</v>
      </c>
      <c r="AN544" s="79">
        <f t="shared" si="104"/>
        <v>7.6667952960376897E-4</v>
      </c>
    </row>
    <row r="545" spans="1:40" ht="15.75" customHeight="1" x14ac:dyDescent="0.25">
      <c r="A545" s="126">
        <v>1</v>
      </c>
      <c r="B545" s="77">
        <v>605</v>
      </c>
      <c r="C545" s="77">
        <v>20</v>
      </c>
      <c r="D545" s="81" t="s">
        <v>597</v>
      </c>
      <c r="E545" s="78" t="s">
        <v>372</v>
      </c>
      <c r="F545" s="124">
        <v>2685</v>
      </c>
      <c r="G545" s="34">
        <v>10</v>
      </c>
      <c r="H545" s="34">
        <v>1497876.93</v>
      </c>
      <c r="I545" s="33">
        <v>0</v>
      </c>
      <c r="J545" s="28">
        <v>1647664.6230000001</v>
      </c>
      <c r="K545" s="34">
        <v>1663213.7</v>
      </c>
      <c r="L545" s="33">
        <v>0</v>
      </c>
      <c r="M545" s="28">
        <v>1829535.07</v>
      </c>
      <c r="N545" s="34">
        <v>1282717.95</v>
      </c>
      <c r="O545" s="33">
        <v>0</v>
      </c>
      <c r="P545" s="28">
        <v>1410989.7450000001</v>
      </c>
      <c r="Q545" s="34">
        <v>1660940.75</v>
      </c>
      <c r="R545" s="33">
        <v>0</v>
      </c>
      <c r="S545" s="28">
        <f t="shared" si="99"/>
        <v>1827034.8250000002</v>
      </c>
      <c r="T545" s="34">
        <v>1570063.06</v>
      </c>
      <c r="U545" s="33">
        <v>0</v>
      </c>
      <c r="V545" s="32">
        <f t="shared" si="100"/>
        <v>1727069.3660000002</v>
      </c>
      <c r="W545" s="34">
        <v>2388377.58</v>
      </c>
      <c r="X545" s="33">
        <v>0</v>
      </c>
      <c r="Y545" s="32">
        <f t="shared" si="96"/>
        <v>2627215.3380000005</v>
      </c>
      <c r="Z545" s="34">
        <v>2498370.8199999998</v>
      </c>
      <c r="AA545" s="33">
        <v>0</v>
      </c>
      <c r="AB545" s="32">
        <f t="shared" si="101"/>
        <v>2748207.9020000002</v>
      </c>
      <c r="AC545" s="34"/>
      <c r="AD545" s="33"/>
      <c r="AE545" s="32"/>
      <c r="AF545" s="34"/>
      <c r="AG545" s="33"/>
      <c r="AH545" s="32"/>
      <c r="AI545" s="147">
        <f t="shared" si="102"/>
        <v>2068103.44</v>
      </c>
      <c r="AJ545" s="30">
        <f t="shared" si="103"/>
        <v>770.24</v>
      </c>
      <c r="AK545" s="29">
        <f t="shared" si="95"/>
        <v>2144.19</v>
      </c>
      <c r="AL545" s="28">
        <f t="shared" si="97"/>
        <v>3689055.75</v>
      </c>
      <c r="AM545" s="27">
        <f t="shared" si="98"/>
        <v>1.5847033017192494E-3</v>
      </c>
      <c r="AN545" s="79">
        <f t="shared" si="104"/>
        <v>1.5847033017192501E-3</v>
      </c>
    </row>
    <row r="546" spans="1:40" ht="15.75" customHeight="1" x14ac:dyDescent="0.25">
      <c r="A546" s="126">
        <v>1</v>
      </c>
      <c r="B546" s="77">
        <v>606</v>
      </c>
      <c r="C546" s="77">
        <v>20</v>
      </c>
      <c r="D546" s="81" t="s">
        <v>597</v>
      </c>
      <c r="E546" s="78" t="s">
        <v>459</v>
      </c>
      <c r="F546" s="124">
        <v>2682</v>
      </c>
      <c r="G546" s="34">
        <v>10</v>
      </c>
      <c r="H546" s="34">
        <v>4635995.49</v>
      </c>
      <c r="I546" s="33">
        <v>0</v>
      </c>
      <c r="J546" s="28">
        <v>5099595.0390000008</v>
      </c>
      <c r="K546" s="34">
        <v>5131729.21</v>
      </c>
      <c r="L546" s="33">
        <v>0</v>
      </c>
      <c r="M546" s="28">
        <v>5644902.1310000001</v>
      </c>
      <c r="N546" s="34">
        <v>4285674.67</v>
      </c>
      <c r="O546" s="33">
        <v>0</v>
      </c>
      <c r="P546" s="28">
        <v>4714242.1370000001</v>
      </c>
      <c r="Q546" s="34">
        <v>4667385.8</v>
      </c>
      <c r="R546" s="33">
        <v>0</v>
      </c>
      <c r="S546" s="28">
        <f t="shared" si="99"/>
        <v>5134124.38</v>
      </c>
      <c r="T546" s="34">
        <v>4475378.8</v>
      </c>
      <c r="U546" s="33">
        <v>0</v>
      </c>
      <c r="V546" s="32">
        <f t="shared" si="100"/>
        <v>4922916.6800000006</v>
      </c>
      <c r="W546" s="34">
        <v>5156768.88</v>
      </c>
      <c r="X546" s="33">
        <v>0</v>
      </c>
      <c r="Y546" s="32">
        <f t="shared" si="96"/>
        <v>5672445.7680000002</v>
      </c>
      <c r="Z546" s="34">
        <v>6088816.8099999996</v>
      </c>
      <c r="AA546" s="33">
        <v>0</v>
      </c>
      <c r="AB546" s="32">
        <f t="shared" si="101"/>
        <v>6697698.4910000004</v>
      </c>
      <c r="AC546" s="34"/>
      <c r="AD546" s="33"/>
      <c r="AE546" s="32"/>
      <c r="AF546" s="34"/>
      <c r="AG546" s="33"/>
      <c r="AH546" s="32"/>
      <c r="AI546" s="147">
        <f t="shared" si="102"/>
        <v>5428285.4900000002</v>
      </c>
      <c r="AJ546" s="30">
        <f t="shared" si="103"/>
        <v>2023.97</v>
      </c>
      <c r="AK546" s="29">
        <f t="shared" si="95"/>
        <v>2144.19</v>
      </c>
      <c r="AL546" s="28">
        <f t="shared" si="97"/>
        <v>322430.0400000001</v>
      </c>
      <c r="AM546" s="27">
        <f t="shared" si="98"/>
        <v>1.3850588974196712E-4</v>
      </c>
      <c r="AN546" s="79">
        <f t="shared" si="104"/>
        <v>1.3850588974196701E-4</v>
      </c>
    </row>
    <row r="547" spans="1:40" ht="15.75" customHeight="1" x14ac:dyDescent="0.25">
      <c r="A547" s="126">
        <v>1</v>
      </c>
      <c r="B547" s="77">
        <v>607</v>
      </c>
      <c r="C547" s="77">
        <v>20</v>
      </c>
      <c r="D547" s="81" t="s">
        <v>597</v>
      </c>
      <c r="E547" s="78" t="s">
        <v>468</v>
      </c>
      <c r="F547" s="124">
        <v>2317</v>
      </c>
      <c r="G547" s="34">
        <v>10</v>
      </c>
      <c r="H547" s="34">
        <v>2873801.79</v>
      </c>
      <c r="I547" s="33">
        <v>0</v>
      </c>
      <c r="J547" s="28">
        <v>3161181.9690000005</v>
      </c>
      <c r="K547" s="34">
        <v>3066932.49</v>
      </c>
      <c r="L547" s="33">
        <v>0</v>
      </c>
      <c r="M547" s="28">
        <v>3373625.7390000005</v>
      </c>
      <c r="N547" s="34">
        <v>2834578.6</v>
      </c>
      <c r="O547" s="33">
        <v>0</v>
      </c>
      <c r="P547" s="28">
        <v>3118036.4600000004</v>
      </c>
      <c r="Q547" s="34">
        <v>3126115.66</v>
      </c>
      <c r="R547" s="33">
        <v>0</v>
      </c>
      <c r="S547" s="28">
        <f t="shared" si="99"/>
        <v>3438727.2260000003</v>
      </c>
      <c r="T547" s="34">
        <v>2861592.28</v>
      </c>
      <c r="U547" s="33">
        <v>0</v>
      </c>
      <c r="V547" s="32">
        <f t="shared" si="100"/>
        <v>3147751.5079999999</v>
      </c>
      <c r="W547" s="34">
        <v>3788466.55</v>
      </c>
      <c r="X547" s="33">
        <v>0</v>
      </c>
      <c r="Y547" s="32">
        <f t="shared" si="96"/>
        <v>4167313.2050000001</v>
      </c>
      <c r="Z547" s="34">
        <v>4229558.3</v>
      </c>
      <c r="AA547" s="33">
        <v>0</v>
      </c>
      <c r="AB547" s="32">
        <f t="shared" si="101"/>
        <v>4652514.13</v>
      </c>
      <c r="AC547" s="34"/>
      <c r="AD547" s="33"/>
      <c r="AE547" s="32"/>
      <c r="AF547" s="34"/>
      <c r="AG547" s="33"/>
      <c r="AH547" s="32"/>
      <c r="AI547" s="147">
        <f t="shared" si="102"/>
        <v>3704868.51</v>
      </c>
      <c r="AJ547" s="30">
        <f t="shared" si="103"/>
        <v>1598.99</v>
      </c>
      <c r="AK547" s="29">
        <f t="shared" si="95"/>
        <v>2144.19</v>
      </c>
      <c r="AL547" s="28">
        <f t="shared" si="97"/>
        <v>1263228.4000000001</v>
      </c>
      <c r="AM547" s="27">
        <f t="shared" si="98"/>
        <v>5.4264352505530033E-4</v>
      </c>
      <c r="AN547" s="79">
        <f t="shared" si="104"/>
        <v>5.4264352505530001E-4</v>
      </c>
    </row>
    <row r="548" spans="1:40" ht="15.75" customHeight="1" x14ac:dyDescent="0.25">
      <c r="A548" s="126">
        <v>1</v>
      </c>
      <c r="B548" s="77">
        <v>608</v>
      </c>
      <c r="C548" s="77">
        <v>20</v>
      </c>
      <c r="D548" s="81" t="s">
        <v>597</v>
      </c>
      <c r="E548" s="78" t="s">
        <v>482</v>
      </c>
      <c r="F548" s="124">
        <v>2879</v>
      </c>
      <c r="G548" s="34">
        <v>10</v>
      </c>
      <c r="H548" s="34">
        <v>7411934.2000000002</v>
      </c>
      <c r="I548" s="33">
        <v>0</v>
      </c>
      <c r="J548" s="28">
        <v>8153127.620000001</v>
      </c>
      <c r="K548" s="34">
        <v>7658591.2800000003</v>
      </c>
      <c r="L548" s="33">
        <v>0</v>
      </c>
      <c r="M548" s="28">
        <v>8424450.4080000017</v>
      </c>
      <c r="N548" s="34">
        <v>7018542.6600000001</v>
      </c>
      <c r="O548" s="33">
        <v>0</v>
      </c>
      <c r="P548" s="28">
        <v>7720396.9260000009</v>
      </c>
      <c r="Q548" s="34">
        <v>7011343.5800000001</v>
      </c>
      <c r="R548" s="33">
        <v>0</v>
      </c>
      <c r="S548" s="28">
        <f t="shared" si="99"/>
        <v>7712477.938000001</v>
      </c>
      <c r="T548" s="34">
        <v>6391266.54</v>
      </c>
      <c r="U548" s="33">
        <v>0</v>
      </c>
      <c r="V548" s="32">
        <f t="shared" si="100"/>
        <v>7030393.1940000011</v>
      </c>
      <c r="W548" s="34">
        <v>7825436.9100000001</v>
      </c>
      <c r="X548" s="33">
        <v>0</v>
      </c>
      <c r="Y548" s="32">
        <f t="shared" si="96"/>
        <v>8607980.6010000017</v>
      </c>
      <c r="Z548" s="34">
        <v>8446449.4100000001</v>
      </c>
      <c r="AA548" s="33">
        <v>0</v>
      </c>
      <c r="AB548" s="32">
        <f t="shared" si="101"/>
        <v>9291094.3510000017</v>
      </c>
      <c r="AC548" s="34"/>
      <c r="AD548" s="33"/>
      <c r="AE548" s="32"/>
      <c r="AF548" s="34"/>
      <c r="AG548" s="33"/>
      <c r="AH548" s="32"/>
      <c r="AI548" s="147">
        <f t="shared" si="102"/>
        <v>8072468.5999999996</v>
      </c>
      <c r="AJ548" s="30">
        <f t="shared" si="103"/>
        <v>2803.91</v>
      </c>
      <c r="AK548" s="29">
        <f t="shared" si="95"/>
        <v>2144.19</v>
      </c>
      <c r="AL548" s="28">
        <f t="shared" si="97"/>
        <v>0</v>
      </c>
      <c r="AM548" s="27">
        <f t="shared" si="98"/>
        <v>0</v>
      </c>
      <c r="AN548" s="79">
        <f t="shared" si="104"/>
        <v>0</v>
      </c>
    </row>
    <row r="549" spans="1:40" ht="15.75" customHeight="1" x14ac:dyDescent="0.25">
      <c r="A549" s="126">
        <v>1</v>
      </c>
      <c r="B549" s="77">
        <v>609</v>
      </c>
      <c r="C549" s="77">
        <v>14</v>
      </c>
      <c r="D549" s="81" t="s">
        <v>597</v>
      </c>
      <c r="E549" s="78" t="s">
        <v>252</v>
      </c>
      <c r="F549" s="124">
        <v>2023</v>
      </c>
      <c r="G549" s="34">
        <v>10</v>
      </c>
      <c r="H549" s="34">
        <v>468740.42</v>
      </c>
      <c r="I549" s="33">
        <v>33047.944799999997</v>
      </c>
      <c r="J549" s="28">
        <v>479261.72272000002</v>
      </c>
      <c r="K549" s="34">
        <v>358849.44</v>
      </c>
      <c r="L549" s="33">
        <v>31577.812699999999</v>
      </c>
      <c r="M549" s="28">
        <v>359998.79003000003</v>
      </c>
      <c r="N549" s="34">
        <v>397072.29</v>
      </c>
      <c r="O549" s="33">
        <v>11449.6247</v>
      </c>
      <c r="P549" s="28">
        <v>424184.93183000002</v>
      </c>
      <c r="Q549" s="34">
        <v>343188.84</v>
      </c>
      <c r="R549" s="33">
        <v>10090.825800000001</v>
      </c>
      <c r="S549" s="28">
        <f t="shared" si="99"/>
        <v>366407.81562000007</v>
      </c>
      <c r="T549" s="34">
        <v>287724.23</v>
      </c>
      <c r="U549" s="33">
        <v>8497.5983159999996</v>
      </c>
      <c r="V549" s="32">
        <f t="shared" si="100"/>
        <v>307149.29485239997</v>
      </c>
      <c r="W549" s="34">
        <v>876720.66</v>
      </c>
      <c r="X549" s="33">
        <v>25535.664464000001</v>
      </c>
      <c r="Y549" s="32">
        <f t="shared" si="96"/>
        <v>936303.4950896001</v>
      </c>
      <c r="Z549" s="34">
        <v>2054249.49</v>
      </c>
      <c r="AA549" s="33">
        <v>59832.578263000003</v>
      </c>
      <c r="AB549" s="32">
        <f t="shared" si="101"/>
        <v>2193858.6029107003</v>
      </c>
      <c r="AC549" s="34"/>
      <c r="AD549" s="33"/>
      <c r="AE549" s="32"/>
      <c r="AF549" s="34"/>
      <c r="AG549" s="33"/>
      <c r="AH549" s="32"/>
      <c r="AI549" s="147">
        <f t="shared" si="102"/>
        <v>845580.83</v>
      </c>
      <c r="AJ549" s="30">
        <f t="shared" si="103"/>
        <v>417.98</v>
      </c>
      <c r="AK549" s="29">
        <f t="shared" si="95"/>
        <v>2144.19</v>
      </c>
      <c r="AL549" s="28">
        <f t="shared" si="97"/>
        <v>3492122.83</v>
      </c>
      <c r="AM549" s="27">
        <f t="shared" si="98"/>
        <v>1.5001070609220717E-3</v>
      </c>
      <c r="AN549" s="79">
        <f t="shared" si="104"/>
        <v>1.50010706092207E-3</v>
      </c>
    </row>
    <row r="550" spans="1:40" ht="15.75" customHeight="1" x14ac:dyDescent="0.25">
      <c r="A550" s="126">
        <v>1</v>
      </c>
      <c r="B550" s="77">
        <v>610</v>
      </c>
      <c r="C550" s="77">
        <v>16</v>
      </c>
      <c r="D550" s="81" t="s">
        <v>597</v>
      </c>
      <c r="E550" s="78" t="s">
        <v>337</v>
      </c>
      <c r="F550" s="124">
        <v>2555</v>
      </c>
      <c r="G550" s="34">
        <v>10</v>
      </c>
      <c r="H550" s="34">
        <v>412371.48</v>
      </c>
      <c r="I550" s="33">
        <v>51103.911399999997</v>
      </c>
      <c r="J550" s="28">
        <v>397394.32546000002</v>
      </c>
      <c r="K550" s="34">
        <v>328817.33</v>
      </c>
      <c r="L550" s="33">
        <v>50904.836199999998</v>
      </c>
      <c r="M550" s="28">
        <v>305703.74318000005</v>
      </c>
      <c r="N550" s="34">
        <v>397650.86</v>
      </c>
      <c r="O550" s="33">
        <v>18746.3495</v>
      </c>
      <c r="P550" s="28">
        <v>416794.96155000001</v>
      </c>
      <c r="Q550" s="34">
        <v>620187.18999999994</v>
      </c>
      <c r="R550" s="33">
        <v>29544.3233</v>
      </c>
      <c r="S550" s="28">
        <f t="shared" si="99"/>
        <v>649707.15336999996</v>
      </c>
      <c r="T550" s="34">
        <v>180446.79</v>
      </c>
      <c r="U550" s="33">
        <v>8774.1226750000005</v>
      </c>
      <c r="V550" s="32">
        <f t="shared" si="100"/>
        <v>188839.93405750004</v>
      </c>
      <c r="W550" s="34">
        <v>721782.35</v>
      </c>
      <c r="X550" s="33">
        <v>34370.763321999999</v>
      </c>
      <c r="Y550" s="32">
        <f t="shared" si="96"/>
        <v>756152.74534579995</v>
      </c>
      <c r="Z550" s="34">
        <v>582986.96</v>
      </c>
      <c r="AA550" s="33">
        <v>27761.448391999998</v>
      </c>
      <c r="AB550" s="32">
        <f t="shared" si="101"/>
        <v>610748.06276879995</v>
      </c>
      <c r="AC550" s="34"/>
      <c r="AD550" s="33"/>
      <c r="AE550" s="32"/>
      <c r="AF550" s="34"/>
      <c r="AG550" s="33"/>
      <c r="AH550" s="32"/>
      <c r="AI550" s="147">
        <f t="shared" si="102"/>
        <v>524448.56999999995</v>
      </c>
      <c r="AJ550" s="30">
        <f t="shared" si="103"/>
        <v>205.26</v>
      </c>
      <c r="AK550" s="29">
        <f t="shared" si="95"/>
        <v>2144.19</v>
      </c>
      <c r="AL550" s="28">
        <f t="shared" si="97"/>
        <v>4953966.1500000004</v>
      </c>
      <c r="AM550" s="27">
        <f t="shared" si="98"/>
        <v>2.1280693615189738E-3</v>
      </c>
      <c r="AN550" s="79">
        <f t="shared" si="104"/>
        <v>2.1280693615189699E-3</v>
      </c>
    </row>
    <row r="551" spans="1:40" ht="15.75" customHeight="1" x14ac:dyDescent="0.25">
      <c r="A551" s="126">
        <v>1</v>
      </c>
      <c r="B551" s="77">
        <v>612</v>
      </c>
      <c r="C551" s="77">
        <v>16</v>
      </c>
      <c r="D551" s="81" t="s">
        <v>597</v>
      </c>
      <c r="E551" s="78" t="s">
        <v>354</v>
      </c>
      <c r="F551" s="124">
        <v>1463</v>
      </c>
      <c r="G551" s="34">
        <v>10</v>
      </c>
      <c r="H551" s="34">
        <v>204912.76</v>
      </c>
      <c r="I551" s="33">
        <v>34307.121200000001</v>
      </c>
      <c r="J551" s="28">
        <v>187666.20268000005</v>
      </c>
      <c r="K551" s="34">
        <v>259077.72</v>
      </c>
      <c r="L551" s="33">
        <v>36352.737099999998</v>
      </c>
      <c r="M551" s="28">
        <v>244997.48119000002</v>
      </c>
      <c r="N551" s="34">
        <v>497176.09</v>
      </c>
      <c r="O551" s="33">
        <v>23438.252400000001</v>
      </c>
      <c r="P551" s="28">
        <v>521111.62136000005</v>
      </c>
      <c r="Q551" s="34">
        <v>450331.74</v>
      </c>
      <c r="R551" s="33">
        <v>21750.5507</v>
      </c>
      <c r="S551" s="28">
        <f t="shared" si="99"/>
        <v>471439.30823000002</v>
      </c>
      <c r="T551" s="34">
        <v>408864.23</v>
      </c>
      <c r="U551" s="33">
        <v>19990.844676000001</v>
      </c>
      <c r="V551" s="32">
        <f t="shared" si="100"/>
        <v>427760.7238564</v>
      </c>
      <c r="W551" s="34">
        <v>711491.86</v>
      </c>
      <c r="X551" s="33">
        <v>42016.190621000002</v>
      </c>
      <c r="Y551" s="32">
        <f t="shared" si="96"/>
        <v>736423.2363169</v>
      </c>
      <c r="Z551" s="34">
        <v>600970.64</v>
      </c>
      <c r="AA551" s="33">
        <v>28617.799844000001</v>
      </c>
      <c r="AB551" s="32">
        <f t="shared" si="101"/>
        <v>629588.12417160009</v>
      </c>
      <c r="AC551" s="34"/>
      <c r="AD551" s="33"/>
      <c r="AE551" s="32"/>
      <c r="AF551" s="34"/>
      <c r="AG551" s="33"/>
      <c r="AH551" s="32"/>
      <c r="AI551" s="147">
        <f t="shared" si="102"/>
        <v>557264.6</v>
      </c>
      <c r="AJ551" s="30">
        <f t="shared" si="103"/>
        <v>380.91</v>
      </c>
      <c r="AK551" s="29">
        <f t="shared" si="95"/>
        <v>2144.19</v>
      </c>
      <c r="AL551" s="28">
        <f t="shared" si="97"/>
        <v>2579678.64</v>
      </c>
      <c r="AM551" s="27">
        <f t="shared" si="98"/>
        <v>1.1081494927753866E-3</v>
      </c>
      <c r="AN551" s="79">
        <f t="shared" si="104"/>
        <v>1.1081494927753901E-3</v>
      </c>
    </row>
    <row r="552" spans="1:40" ht="15.75" customHeight="1" x14ac:dyDescent="0.25">
      <c r="A552" s="126">
        <v>1</v>
      </c>
      <c r="B552" s="77">
        <v>614</v>
      </c>
      <c r="C552" s="77">
        <v>14</v>
      </c>
      <c r="D552" s="81" t="s">
        <v>597</v>
      </c>
      <c r="E552" s="78" t="s">
        <v>485</v>
      </c>
      <c r="F552" s="124">
        <v>1653</v>
      </c>
      <c r="G552" s="34">
        <v>10</v>
      </c>
      <c r="H552" s="34">
        <v>347708.2</v>
      </c>
      <c r="I552" s="33">
        <v>0</v>
      </c>
      <c r="J552" s="28">
        <v>382479.02</v>
      </c>
      <c r="K552" s="34">
        <v>282131.90999999997</v>
      </c>
      <c r="L552" s="33">
        <v>0</v>
      </c>
      <c r="M552" s="28">
        <v>310345.10100000002</v>
      </c>
      <c r="N552" s="34">
        <v>343172.13</v>
      </c>
      <c r="O552" s="33">
        <v>0</v>
      </c>
      <c r="P552" s="28">
        <v>377489.34300000005</v>
      </c>
      <c r="Q552" s="34">
        <v>475362.86</v>
      </c>
      <c r="R552" s="33">
        <v>0</v>
      </c>
      <c r="S552" s="28">
        <f t="shared" si="99"/>
        <v>522899.14600000001</v>
      </c>
      <c r="T552" s="34">
        <v>418781.64</v>
      </c>
      <c r="U552" s="33">
        <v>0</v>
      </c>
      <c r="V552" s="32">
        <f t="shared" si="100"/>
        <v>460659.80400000006</v>
      </c>
      <c r="W552" s="34">
        <v>910226.77</v>
      </c>
      <c r="X552" s="33">
        <v>0</v>
      </c>
      <c r="Y552" s="32">
        <f t="shared" si="96"/>
        <v>1001249.447</v>
      </c>
      <c r="Z552" s="34">
        <v>733731.25</v>
      </c>
      <c r="AA552" s="33">
        <v>0</v>
      </c>
      <c r="AB552" s="32">
        <f t="shared" si="101"/>
        <v>807104.37500000012</v>
      </c>
      <c r="AC552" s="34"/>
      <c r="AD552" s="33"/>
      <c r="AE552" s="32"/>
      <c r="AF552" s="34"/>
      <c r="AG552" s="33"/>
      <c r="AH552" s="32"/>
      <c r="AI552" s="147">
        <f t="shared" si="102"/>
        <v>633880.42000000004</v>
      </c>
      <c r="AJ552" s="30">
        <f t="shared" si="103"/>
        <v>383.47</v>
      </c>
      <c r="AK552" s="29">
        <f t="shared" si="95"/>
        <v>2144.19</v>
      </c>
      <c r="AL552" s="28">
        <f t="shared" si="97"/>
        <v>2910470.16</v>
      </c>
      <c r="AM552" s="27">
        <f t="shared" si="98"/>
        <v>1.2502472135606387E-3</v>
      </c>
      <c r="AN552" s="79">
        <f t="shared" si="104"/>
        <v>1.25024721356064E-3</v>
      </c>
    </row>
    <row r="553" spans="1:40" ht="15.75" customHeight="1" x14ac:dyDescent="0.25">
      <c r="A553" s="126">
        <v>1</v>
      </c>
      <c r="B553" s="77">
        <v>616</v>
      </c>
      <c r="C553" s="77">
        <v>6</v>
      </c>
      <c r="D553" s="81" t="s">
        <v>597</v>
      </c>
      <c r="E553" s="78" t="s">
        <v>395</v>
      </c>
      <c r="F553" s="124">
        <v>1630</v>
      </c>
      <c r="G553" s="34">
        <v>10</v>
      </c>
      <c r="H553" s="34">
        <v>785253.04</v>
      </c>
      <c r="I553" s="33">
        <v>0</v>
      </c>
      <c r="J553" s="28">
        <v>863778.34400000016</v>
      </c>
      <c r="K553" s="34">
        <v>835644.48</v>
      </c>
      <c r="L553" s="33">
        <v>0</v>
      </c>
      <c r="M553" s="28">
        <v>919208.92800000007</v>
      </c>
      <c r="N553" s="34">
        <v>650190.14</v>
      </c>
      <c r="O553" s="33">
        <v>0</v>
      </c>
      <c r="P553" s="28">
        <v>715209.1540000001</v>
      </c>
      <c r="Q553" s="34">
        <v>705515.64</v>
      </c>
      <c r="R553" s="33">
        <v>0</v>
      </c>
      <c r="S553" s="28">
        <f t="shared" si="99"/>
        <v>776067.20400000003</v>
      </c>
      <c r="T553" s="34">
        <v>558203.56000000006</v>
      </c>
      <c r="U553" s="33">
        <v>0</v>
      </c>
      <c r="V553" s="32">
        <f t="shared" si="100"/>
        <v>614023.91600000008</v>
      </c>
      <c r="W553" s="34">
        <v>885478.58</v>
      </c>
      <c r="X553" s="33">
        <v>0</v>
      </c>
      <c r="Y553" s="32">
        <f t="shared" si="96"/>
        <v>974026.43800000008</v>
      </c>
      <c r="Z553" s="34">
        <v>1091760.55</v>
      </c>
      <c r="AA553" s="33">
        <v>0</v>
      </c>
      <c r="AB553" s="32">
        <f t="shared" si="101"/>
        <v>1200936.6050000002</v>
      </c>
      <c r="AC553" s="34"/>
      <c r="AD553" s="33"/>
      <c r="AE553" s="32"/>
      <c r="AF553" s="34"/>
      <c r="AG553" s="33"/>
      <c r="AH553" s="32"/>
      <c r="AI553" s="147">
        <f t="shared" si="102"/>
        <v>856052.66</v>
      </c>
      <c r="AJ553" s="30">
        <f t="shared" si="103"/>
        <v>525.19000000000005</v>
      </c>
      <c r="AK553" s="29">
        <f t="shared" ref="AK553:AK566" si="105">+$AL$600</f>
        <v>2144.19</v>
      </c>
      <c r="AL553" s="28">
        <f t="shared" si="97"/>
        <v>2638970</v>
      </c>
      <c r="AM553" s="27">
        <f t="shared" si="98"/>
        <v>1.1336192119455087E-3</v>
      </c>
      <c r="AN553" s="79">
        <f t="shared" si="104"/>
        <v>1.13361921194551E-3</v>
      </c>
    </row>
    <row r="554" spans="1:40" ht="15.75" customHeight="1" x14ac:dyDescent="0.25">
      <c r="A554" s="126">
        <v>1</v>
      </c>
      <c r="B554" s="77">
        <v>617</v>
      </c>
      <c r="C554" s="77">
        <v>15</v>
      </c>
      <c r="D554" s="81" t="s">
        <v>597</v>
      </c>
      <c r="E554" s="78" t="s">
        <v>352</v>
      </c>
      <c r="F554" s="124">
        <v>2044</v>
      </c>
      <c r="G554" s="34">
        <v>10</v>
      </c>
      <c r="H554" s="34">
        <v>3123741.87</v>
      </c>
      <c r="I554" s="33">
        <v>175048.2604</v>
      </c>
      <c r="J554" s="28">
        <v>3243562.9705600003</v>
      </c>
      <c r="K554" s="34">
        <v>3291942.5</v>
      </c>
      <c r="L554" s="33">
        <v>184473.82560000001</v>
      </c>
      <c r="M554" s="28">
        <v>3418215.5418400001</v>
      </c>
      <c r="N554" s="34">
        <v>3313118.27</v>
      </c>
      <c r="O554" s="33">
        <v>185659.8389</v>
      </c>
      <c r="P554" s="28">
        <v>3440204.2742100004</v>
      </c>
      <c r="Q554" s="34">
        <v>3786451.17</v>
      </c>
      <c r="R554" s="33">
        <v>214949.75779999999</v>
      </c>
      <c r="S554" s="28">
        <f t="shared" si="99"/>
        <v>3928651.5534200002</v>
      </c>
      <c r="T554" s="34">
        <v>3618811.37</v>
      </c>
      <c r="U554" s="33">
        <v>229436.719648</v>
      </c>
      <c r="V554" s="32">
        <f t="shared" si="100"/>
        <v>3728312.1153872004</v>
      </c>
      <c r="W554" s="34">
        <v>3990719.8</v>
      </c>
      <c r="X554" s="33">
        <v>295609.43101900001</v>
      </c>
      <c r="Y554" s="32">
        <f t="shared" si="96"/>
        <v>4064621.4058791003</v>
      </c>
      <c r="Z554" s="34">
        <v>4549998.79</v>
      </c>
      <c r="AA554" s="33">
        <v>337037.49854</v>
      </c>
      <c r="AB554" s="32">
        <f t="shared" si="101"/>
        <v>4634257.4206060003</v>
      </c>
      <c r="AC554" s="34"/>
      <c r="AD554" s="33"/>
      <c r="AE554" s="32"/>
      <c r="AF554" s="34"/>
      <c r="AG554" s="33"/>
      <c r="AH554" s="32"/>
      <c r="AI554" s="147">
        <f t="shared" si="102"/>
        <v>3959209.35</v>
      </c>
      <c r="AJ554" s="30">
        <f t="shared" si="103"/>
        <v>1936.99</v>
      </c>
      <c r="AK554" s="29">
        <f t="shared" si="105"/>
        <v>2144.19</v>
      </c>
      <c r="AL554" s="28">
        <f t="shared" si="97"/>
        <v>423516.8000000001</v>
      </c>
      <c r="AM554" s="27">
        <f t="shared" si="98"/>
        <v>1.819296093027521E-4</v>
      </c>
      <c r="AN554" s="79">
        <f t="shared" si="104"/>
        <v>1.81929609302752E-4</v>
      </c>
    </row>
    <row r="555" spans="1:40" ht="15.75" customHeight="1" x14ac:dyDescent="0.25">
      <c r="A555" s="126">
        <v>1</v>
      </c>
      <c r="B555" s="77">
        <v>618</v>
      </c>
      <c r="C555" s="77">
        <v>6</v>
      </c>
      <c r="D555" s="81" t="s">
        <v>597</v>
      </c>
      <c r="E555" s="78" t="s">
        <v>228</v>
      </c>
      <c r="F555" s="124">
        <v>1779</v>
      </c>
      <c r="G555" s="34">
        <v>10</v>
      </c>
      <c r="H555" s="34">
        <v>762562.94</v>
      </c>
      <c r="I555" s="33">
        <v>0</v>
      </c>
      <c r="J555" s="28">
        <v>838819.23400000005</v>
      </c>
      <c r="K555" s="34">
        <v>821348.67</v>
      </c>
      <c r="L555" s="33">
        <v>0</v>
      </c>
      <c r="M555" s="28">
        <v>903483.53700000013</v>
      </c>
      <c r="N555" s="34">
        <v>654137.69999999995</v>
      </c>
      <c r="O555" s="33">
        <v>0</v>
      </c>
      <c r="P555" s="28">
        <v>719551.47</v>
      </c>
      <c r="Q555" s="34">
        <v>924909.83</v>
      </c>
      <c r="R555" s="33">
        <v>0</v>
      </c>
      <c r="S555" s="28">
        <f t="shared" si="99"/>
        <v>1017400.8130000001</v>
      </c>
      <c r="T555" s="34">
        <v>739437.63</v>
      </c>
      <c r="U555" s="33">
        <v>0</v>
      </c>
      <c r="V555" s="32">
        <f t="shared" si="100"/>
        <v>813381.39300000004</v>
      </c>
      <c r="W555" s="34">
        <v>1042076.36</v>
      </c>
      <c r="X555" s="33">
        <v>0</v>
      </c>
      <c r="Y555" s="32">
        <f t="shared" si="96"/>
        <v>1146283.996</v>
      </c>
      <c r="Z555" s="34">
        <v>1408779.95</v>
      </c>
      <c r="AA555" s="33">
        <v>0</v>
      </c>
      <c r="AB555" s="32">
        <f t="shared" si="101"/>
        <v>1549657.9450000001</v>
      </c>
      <c r="AC555" s="34"/>
      <c r="AD555" s="33"/>
      <c r="AE555" s="32"/>
      <c r="AF555" s="34"/>
      <c r="AG555" s="33"/>
      <c r="AH555" s="32"/>
      <c r="AI555" s="147">
        <f t="shared" si="102"/>
        <v>1049255.1200000001</v>
      </c>
      <c r="AJ555" s="30">
        <f t="shared" si="103"/>
        <v>589.79999999999995</v>
      </c>
      <c r="AK555" s="29">
        <f t="shared" si="105"/>
        <v>2144.19</v>
      </c>
      <c r="AL555" s="28">
        <f t="shared" si="97"/>
        <v>2765259.81</v>
      </c>
      <c r="AM555" s="27">
        <f t="shared" si="98"/>
        <v>1.1878693757931265E-3</v>
      </c>
      <c r="AN555" s="79">
        <f t="shared" si="104"/>
        <v>1.1878693757931299E-3</v>
      </c>
    </row>
    <row r="556" spans="1:40" ht="15.75" customHeight="1" x14ac:dyDescent="0.25">
      <c r="A556" s="126">
        <v>1</v>
      </c>
      <c r="B556" s="77">
        <v>619</v>
      </c>
      <c r="C556" s="77">
        <v>18</v>
      </c>
      <c r="D556" s="81" t="s">
        <v>597</v>
      </c>
      <c r="E556" s="78" t="s">
        <v>217</v>
      </c>
      <c r="F556" s="124">
        <v>3635</v>
      </c>
      <c r="G556" s="34">
        <v>10</v>
      </c>
      <c r="H556" s="34">
        <v>11931407.800000001</v>
      </c>
      <c r="I556" s="33">
        <v>344038.90769999998</v>
      </c>
      <c r="J556" s="28">
        <v>12746105.781530002</v>
      </c>
      <c r="K556" s="34">
        <v>12528569.960000001</v>
      </c>
      <c r="L556" s="33">
        <v>361257.9007</v>
      </c>
      <c r="M556" s="28">
        <v>13384043.265230004</v>
      </c>
      <c r="N556" s="34">
        <v>11558766.609999999</v>
      </c>
      <c r="O556" s="33">
        <v>333299.65279999998</v>
      </c>
      <c r="P556" s="28">
        <v>12348013.65292</v>
      </c>
      <c r="Q556" s="34">
        <v>12427435.91</v>
      </c>
      <c r="R556" s="33">
        <v>361028.48300000001</v>
      </c>
      <c r="S556" s="28">
        <f t="shared" si="99"/>
        <v>13273048.169700002</v>
      </c>
      <c r="T556" s="34">
        <v>11266587.66</v>
      </c>
      <c r="U556" s="33">
        <v>328112.92495399999</v>
      </c>
      <c r="V556" s="32">
        <f t="shared" si="100"/>
        <v>12032322.2085506</v>
      </c>
      <c r="W556" s="34">
        <v>13575806.699999999</v>
      </c>
      <c r="X556" s="33">
        <v>395411.91843800002</v>
      </c>
      <c r="Y556" s="32">
        <f t="shared" si="96"/>
        <v>14498434.2597182</v>
      </c>
      <c r="Z556" s="34">
        <v>12305944.08</v>
      </c>
      <c r="AA556" s="33">
        <v>358425.63</v>
      </c>
      <c r="AB556" s="32">
        <f t="shared" si="101"/>
        <v>13142270.295</v>
      </c>
      <c r="AC556" s="34"/>
      <c r="AD556" s="33"/>
      <c r="AE556" s="32"/>
      <c r="AF556" s="34"/>
      <c r="AG556" s="33"/>
      <c r="AH556" s="32"/>
      <c r="AI556" s="147">
        <f t="shared" si="102"/>
        <v>13058817.720000001</v>
      </c>
      <c r="AJ556" s="30">
        <f t="shared" si="103"/>
        <v>3592.52</v>
      </c>
      <c r="AK556" s="29">
        <f t="shared" si="105"/>
        <v>2144.19</v>
      </c>
      <c r="AL556" s="28">
        <f t="shared" si="97"/>
        <v>0</v>
      </c>
      <c r="AM556" s="27">
        <f t="shared" si="98"/>
        <v>0</v>
      </c>
      <c r="AN556" s="79">
        <f t="shared" si="104"/>
        <v>0</v>
      </c>
    </row>
    <row r="557" spans="1:40" ht="15.75" customHeight="1" x14ac:dyDescent="0.25">
      <c r="A557" s="126">
        <v>1</v>
      </c>
      <c r="B557" s="77">
        <v>620</v>
      </c>
      <c r="C557" s="77">
        <v>20</v>
      </c>
      <c r="D557" s="81" t="s">
        <v>597</v>
      </c>
      <c r="E557" s="78" t="s">
        <v>409</v>
      </c>
      <c r="F557" s="124">
        <v>3136</v>
      </c>
      <c r="G557" s="34">
        <v>10</v>
      </c>
      <c r="H557" s="34">
        <v>3994734.95</v>
      </c>
      <c r="I557" s="33">
        <v>0</v>
      </c>
      <c r="J557" s="28">
        <v>4394208.4450000003</v>
      </c>
      <c r="K557" s="34">
        <v>4132501.58</v>
      </c>
      <c r="L557" s="33">
        <v>0</v>
      </c>
      <c r="M557" s="28">
        <v>4545751.7380000008</v>
      </c>
      <c r="N557" s="34">
        <v>2886617.81</v>
      </c>
      <c r="O557" s="33">
        <v>0</v>
      </c>
      <c r="P557" s="28">
        <v>3175279.5910000005</v>
      </c>
      <c r="Q557" s="34">
        <v>3300196.07</v>
      </c>
      <c r="R557" s="33">
        <v>0</v>
      </c>
      <c r="S557" s="28">
        <f t="shared" si="99"/>
        <v>3630215.6770000001</v>
      </c>
      <c r="T557" s="34">
        <v>2831846.38</v>
      </c>
      <c r="U557" s="33">
        <v>0</v>
      </c>
      <c r="V557" s="32">
        <f t="shared" si="100"/>
        <v>3115031.0180000002</v>
      </c>
      <c r="W557" s="34">
        <v>3814740.17</v>
      </c>
      <c r="X557" s="33">
        <v>0</v>
      </c>
      <c r="Y557" s="32">
        <f t="shared" si="96"/>
        <v>4196214.1869999999</v>
      </c>
      <c r="Z557" s="34">
        <v>4471549.25</v>
      </c>
      <c r="AA557" s="33">
        <v>0</v>
      </c>
      <c r="AB557" s="32">
        <f t="shared" si="101"/>
        <v>4918704.1750000007</v>
      </c>
      <c r="AC557" s="34"/>
      <c r="AD557" s="33"/>
      <c r="AE557" s="32"/>
      <c r="AF557" s="34"/>
      <c r="AG557" s="33"/>
      <c r="AH557" s="32"/>
      <c r="AI557" s="147">
        <f t="shared" si="102"/>
        <v>3807088.93</v>
      </c>
      <c r="AJ557" s="30">
        <f t="shared" si="103"/>
        <v>1214</v>
      </c>
      <c r="AK557" s="29">
        <f t="shared" si="105"/>
        <v>2144.19</v>
      </c>
      <c r="AL557" s="28">
        <f t="shared" si="97"/>
        <v>2917075.8400000003</v>
      </c>
      <c r="AM557" s="27">
        <f t="shared" si="98"/>
        <v>1.2530848076810585E-3</v>
      </c>
      <c r="AN557" s="79">
        <f t="shared" si="104"/>
        <v>1.2530848076810601E-3</v>
      </c>
    </row>
    <row r="558" spans="1:40" ht="15.75" customHeight="1" x14ac:dyDescent="0.25">
      <c r="A558" s="126">
        <v>1</v>
      </c>
      <c r="B558" s="77">
        <v>621</v>
      </c>
      <c r="C558" s="77">
        <v>15</v>
      </c>
      <c r="D558" s="81" t="s">
        <v>597</v>
      </c>
      <c r="E558" s="78" t="s">
        <v>144</v>
      </c>
      <c r="F558" s="124">
        <v>2307</v>
      </c>
      <c r="G558" s="34">
        <v>10</v>
      </c>
      <c r="H558" s="34">
        <v>3010736</v>
      </c>
      <c r="I558" s="33">
        <v>270966.98050000001</v>
      </c>
      <c r="J558" s="28">
        <v>3013745.9214500003</v>
      </c>
      <c r="K558" s="34">
        <v>3689339.03</v>
      </c>
      <c r="L558" s="33">
        <v>332041.30570000003</v>
      </c>
      <c r="M558" s="28">
        <v>3693027.4967300002</v>
      </c>
      <c r="N558" s="34">
        <v>3249198.79</v>
      </c>
      <c r="O558" s="33">
        <v>292428.16470000002</v>
      </c>
      <c r="P558" s="28">
        <v>3252447.6878300002</v>
      </c>
      <c r="Q558" s="34">
        <v>3549913.91</v>
      </c>
      <c r="R558" s="33">
        <v>322484.78039999999</v>
      </c>
      <c r="S558" s="28">
        <f t="shared" si="99"/>
        <v>3550172.0425600004</v>
      </c>
      <c r="T558" s="34">
        <v>3595936.45</v>
      </c>
      <c r="U558" s="33">
        <v>326366.51220499998</v>
      </c>
      <c r="V558" s="32">
        <f t="shared" si="100"/>
        <v>3596526.9315745006</v>
      </c>
      <c r="W558" s="34">
        <v>4960355.3600000003</v>
      </c>
      <c r="X558" s="33">
        <v>450941.82477200002</v>
      </c>
      <c r="Y558" s="32">
        <f t="shared" si="96"/>
        <v>4960354.8887508009</v>
      </c>
      <c r="Z558" s="34">
        <v>5148939.5</v>
      </c>
      <c r="AA558" s="33">
        <v>468085.83048499998</v>
      </c>
      <c r="AB558" s="32">
        <f t="shared" si="101"/>
        <v>5148939.0364664998</v>
      </c>
      <c r="AC558" s="34"/>
      <c r="AD558" s="33"/>
      <c r="AE558" s="32"/>
      <c r="AF558" s="34"/>
      <c r="AG558" s="33"/>
      <c r="AH558" s="32"/>
      <c r="AI558" s="147">
        <f t="shared" si="102"/>
        <v>4101688.12</v>
      </c>
      <c r="AJ558" s="30">
        <f t="shared" si="103"/>
        <v>1777.93</v>
      </c>
      <c r="AK558" s="29">
        <f t="shared" si="105"/>
        <v>2144.19</v>
      </c>
      <c r="AL558" s="28">
        <f t="shared" si="97"/>
        <v>844961.82</v>
      </c>
      <c r="AM558" s="27">
        <f t="shared" si="98"/>
        <v>3.6296924652892709E-4</v>
      </c>
      <c r="AN558" s="79">
        <f t="shared" si="104"/>
        <v>3.6296924652892698E-4</v>
      </c>
    </row>
    <row r="559" spans="1:40" ht="15.75" customHeight="1" x14ac:dyDescent="0.25">
      <c r="A559" s="126">
        <v>1</v>
      </c>
      <c r="B559" s="77">
        <v>622</v>
      </c>
      <c r="C559" s="77">
        <v>13</v>
      </c>
      <c r="D559" s="81" t="s">
        <v>597</v>
      </c>
      <c r="E559" s="78" t="s">
        <v>284</v>
      </c>
      <c r="F559" s="124">
        <v>791</v>
      </c>
      <c r="G559" s="34">
        <v>10</v>
      </c>
      <c r="H559" s="34">
        <v>1771193.1</v>
      </c>
      <c r="I559" s="33">
        <v>0</v>
      </c>
      <c r="J559" s="28">
        <v>1948312.4100000001</v>
      </c>
      <c r="K559" s="34">
        <v>1924824.33</v>
      </c>
      <c r="L559" s="33">
        <v>0</v>
      </c>
      <c r="M559" s="28">
        <v>2117306.7630000003</v>
      </c>
      <c r="N559" s="34">
        <v>1661185.37</v>
      </c>
      <c r="O559" s="33">
        <v>0</v>
      </c>
      <c r="P559" s="28">
        <v>1827303.9070000004</v>
      </c>
      <c r="Q559" s="34">
        <v>2095729.73</v>
      </c>
      <c r="R559" s="33">
        <v>0</v>
      </c>
      <c r="S559" s="28">
        <f t="shared" si="99"/>
        <v>2305302.7030000002</v>
      </c>
      <c r="T559" s="34">
        <v>1950128.71</v>
      </c>
      <c r="U559" s="33">
        <v>0</v>
      </c>
      <c r="V559" s="32">
        <f t="shared" si="100"/>
        <v>2145141.5810000002</v>
      </c>
      <c r="W559" s="34">
        <v>1844265.64</v>
      </c>
      <c r="X559" s="33">
        <v>0</v>
      </c>
      <c r="Y559" s="32">
        <f t="shared" si="96"/>
        <v>2028692.2040000001</v>
      </c>
      <c r="Z559" s="34">
        <v>2324809.58</v>
      </c>
      <c r="AA559" s="33">
        <v>0</v>
      </c>
      <c r="AB559" s="32">
        <f t="shared" si="101"/>
        <v>2557290.5380000002</v>
      </c>
      <c r="AC559" s="34"/>
      <c r="AD559" s="33"/>
      <c r="AE559" s="32"/>
      <c r="AF559" s="34"/>
      <c r="AG559" s="33"/>
      <c r="AH559" s="32"/>
      <c r="AI559" s="147">
        <f t="shared" si="102"/>
        <v>2172746.19</v>
      </c>
      <c r="AJ559" s="30">
        <f t="shared" si="103"/>
        <v>2746.83</v>
      </c>
      <c r="AK559" s="29">
        <f t="shared" si="105"/>
        <v>2144.19</v>
      </c>
      <c r="AL559" s="28">
        <f t="shared" si="97"/>
        <v>0</v>
      </c>
      <c r="AM559" s="27">
        <f t="shared" si="98"/>
        <v>0</v>
      </c>
      <c r="AN559" s="79">
        <f t="shared" si="104"/>
        <v>0</v>
      </c>
    </row>
    <row r="560" spans="1:40" ht="15.75" customHeight="1" x14ac:dyDescent="0.25">
      <c r="A560" s="126">
        <v>1</v>
      </c>
      <c r="B560" s="77">
        <v>623</v>
      </c>
      <c r="C560" s="77">
        <v>4</v>
      </c>
      <c r="D560" s="81" t="s">
        <v>597</v>
      </c>
      <c r="E560" s="78" t="s">
        <v>267</v>
      </c>
      <c r="F560" s="124">
        <v>891</v>
      </c>
      <c r="G560" s="34">
        <v>10</v>
      </c>
      <c r="H560" s="34">
        <v>1511122.61</v>
      </c>
      <c r="I560" s="33">
        <v>136001.6378</v>
      </c>
      <c r="J560" s="28">
        <v>1512633.0694200003</v>
      </c>
      <c r="K560" s="34">
        <v>1653429.37</v>
      </c>
      <c r="L560" s="33">
        <v>148809.28210000001</v>
      </c>
      <c r="M560" s="28">
        <v>1655082.0966900003</v>
      </c>
      <c r="N560" s="34">
        <v>1551681.71</v>
      </c>
      <c r="O560" s="33">
        <v>139651.95240000001</v>
      </c>
      <c r="P560" s="28">
        <v>1553232.73336</v>
      </c>
      <c r="Q560" s="34">
        <v>1562052.91</v>
      </c>
      <c r="R560" s="33">
        <v>141512.5619</v>
      </c>
      <c r="S560" s="28">
        <f t="shared" si="99"/>
        <v>1562594.3829099999</v>
      </c>
      <c r="T560" s="34">
        <v>1480998.28</v>
      </c>
      <c r="U560" s="33">
        <v>134449.39507</v>
      </c>
      <c r="V560" s="32">
        <f t="shared" si="100"/>
        <v>1481203.773423</v>
      </c>
      <c r="W560" s="34">
        <v>2042793.62</v>
      </c>
      <c r="X560" s="33">
        <v>185709.04000499999</v>
      </c>
      <c r="Y560" s="32">
        <f t="shared" si="96"/>
        <v>2042793.0379945002</v>
      </c>
      <c r="Z560" s="34">
        <v>2233028.04</v>
      </c>
      <c r="AA560" s="33">
        <v>203003.05699700001</v>
      </c>
      <c r="AB560" s="32">
        <f t="shared" si="101"/>
        <v>2233027.4813033002</v>
      </c>
      <c r="AC560" s="34"/>
      <c r="AD560" s="33"/>
      <c r="AE560" s="32"/>
      <c r="AF560" s="34"/>
      <c r="AG560" s="33"/>
      <c r="AH560" s="32"/>
      <c r="AI560" s="147">
        <f t="shared" si="102"/>
        <v>1774570.28</v>
      </c>
      <c r="AJ560" s="30">
        <f t="shared" si="103"/>
        <v>1991.66</v>
      </c>
      <c r="AK560" s="29">
        <f t="shared" si="105"/>
        <v>2144.19</v>
      </c>
      <c r="AL560" s="28">
        <f t="shared" si="97"/>
        <v>135904.22999999998</v>
      </c>
      <c r="AM560" s="27">
        <f t="shared" si="98"/>
        <v>5.8380218840176713E-5</v>
      </c>
      <c r="AN560" s="79">
        <f t="shared" si="104"/>
        <v>5.8380218840176998E-5</v>
      </c>
    </row>
    <row r="561" spans="1:40" ht="15.75" customHeight="1" x14ac:dyDescent="0.25">
      <c r="A561" s="126">
        <v>1</v>
      </c>
      <c r="B561" s="77">
        <v>624</v>
      </c>
      <c r="C561" s="77">
        <v>8</v>
      </c>
      <c r="D561" s="81" t="s">
        <v>597</v>
      </c>
      <c r="E561" s="78" t="s">
        <v>316</v>
      </c>
      <c r="F561" s="124">
        <v>1263</v>
      </c>
      <c r="G561" s="34">
        <v>10</v>
      </c>
      <c r="H561" s="34">
        <v>2555317.98</v>
      </c>
      <c r="I561" s="33">
        <v>0</v>
      </c>
      <c r="J561" s="28">
        <v>2810849.7780000004</v>
      </c>
      <c r="K561" s="34">
        <v>2761344.53</v>
      </c>
      <c r="L561" s="33">
        <v>0</v>
      </c>
      <c r="M561" s="28">
        <v>3037478.983</v>
      </c>
      <c r="N561" s="34">
        <v>2515525.64</v>
      </c>
      <c r="O561" s="33">
        <v>0</v>
      </c>
      <c r="P561" s="28">
        <v>2767078.2040000004</v>
      </c>
      <c r="Q561" s="34">
        <v>2902703.03</v>
      </c>
      <c r="R561" s="33">
        <v>0</v>
      </c>
      <c r="S561" s="28">
        <f t="shared" si="99"/>
        <v>3192973.3330000001</v>
      </c>
      <c r="T561" s="34">
        <v>2548356.46</v>
      </c>
      <c r="U561" s="33">
        <v>0</v>
      </c>
      <c r="V561" s="32">
        <f t="shared" si="100"/>
        <v>2803192.1060000001</v>
      </c>
      <c r="W561" s="34">
        <v>2739594.54</v>
      </c>
      <c r="X561" s="33">
        <v>0</v>
      </c>
      <c r="Y561" s="32">
        <f t="shared" si="96"/>
        <v>3013553.9940000004</v>
      </c>
      <c r="Z561" s="34">
        <v>3248484.2</v>
      </c>
      <c r="AA561" s="33">
        <v>0</v>
      </c>
      <c r="AB561" s="32">
        <f t="shared" si="101"/>
        <v>3573332.6200000006</v>
      </c>
      <c r="AC561" s="34"/>
      <c r="AD561" s="33"/>
      <c r="AE561" s="32"/>
      <c r="AF561" s="34"/>
      <c r="AG561" s="33"/>
      <c r="AH561" s="32"/>
      <c r="AI561" s="147">
        <f t="shared" si="102"/>
        <v>3070026.05</v>
      </c>
      <c r="AJ561" s="30">
        <f t="shared" si="103"/>
        <v>2430.7399999999998</v>
      </c>
      <c r="AK561" s="29">
        <f t="shared" si="105"/>
        <v>2144.19</v>
      </c>
      <c r="AL561" s="28">
        <f t="shared" si="97"/>
        <v>0</v>
      </c>
      <c r="AM561" s="27">
        <f t="shared" si="98"/>
        <v>0</v>
      </c>
      <c r="AN561" s="79">
        <f t="shared" si="104"/>
        <v>0</v>
      </c>
    </row>
    <row r="562" spans="1:40" ht="15.75" customHeight="1" x14ac:dyDescent="0.25">
      <c r="A562" s="126">
        <v>1</v>
      </c>
      <c r="B562" s="77">
        <v>625</v>
      </c>
      <c r="C562" s="77">
        <v>13</v>
      </c>
      <c r="D562" s="81" t="s">
        <v>597</v>
      </c>
      <c r="E562" s="78" t="s">
        <v>541</v>
      </c>
      <c r="F562" s="124">
        <v>2053</v>
      </c>
      <c r="G562" s="34">
        <v>10</v>
      </c>
      <c r="H562" s="34">
        <v>1632928.55</v>
      </c>
      <c r="I562" s="33">
        <v>0</v>
      </c>
      <c r="J562" s="28">
        <v>1796221.4050000003</v>
      </c>
      <c r="K562" s="34">
        <v>1827739.45</v>
      </c>
      <c r="L562" s="33">
        <v>0</v>
      </c>
      <c r="M562" s="28">
        <v>2010513.395</v>
      </c>
      <c r="N562" s="34">
        <v>1481295.41</v>
      </c>
      <c r="O562" s="33">
        <v>0</v>
      </c>
      <c r="P562" s="28">
        <v>1629424.9510000001</v>
      </c>
      <c r="Q562" s="34">
        <v>1919039.36</v>
      </c>
      <c r="R562" s="33">
        <v>0</v>
      </c>
      <c r="S562" s="28">
        <f t="shared" si="99"/>
        <v>2110943.2960000001</v>
      </c>
      <c r="T562" s="34">
        <v>1534279.64</v>
      </c>
      <c r="U562" s="33">
        <v>0</v>
      </c>
      <c r="V562" s="32">
        <f t="shared" si="100"/>
        <v>1687707.6040000001</v>
      </c>
      <c r="W562" s="34">
        <v>2127182.7799999998</v>
      </c>
      <c r="X562" s="33">
        <v>0</v>
      </c>
      <c r="Y562" s="32">
        <f t="shared" si="96"/>
        <v>2339901.0580000002</v>
      </c>
      <c r="Z562" s="34">
        <v>2811595.56</v>
      </c>
      <c r="AA562" s="33">
        <v>0</v>
      </c>
      <c r="AB562" s="32">
        <f t="shared" si="101"/>
        <v>3092755.1160000004</v>
      </c>
      <c r="AC562" s="34"/>
      <c r="AD562" s="33"/>
      <c r="AE562" s="32"/>
      <c r="AF562" s="34"/>
      <c r="AG562" s="33"/>
      <c r="AH562" s="32"/>
      <c r="AI562" s="147">
        <f t="shared" si="102"/>
        <v>2172146.41</v>
      </c>
      <c r="AJ562" s="30">
        <f t="shared" si="103"/>
        <v>1058.04</v>
      </c>
      <c r="AK562" s="29">
        <f t="shared" si="105"/>
        <v>2144.19</v>
      </c>
      <c r="AL562" s="28">
        <f t="shared" si="97"/>
        <v>2229865.9500000002</v>
      </c>
      <c r="AM562" s="27">
        <f t="shared" si="98"/>
        <v>9.578808705605306E-4</v>
      </c>
      <c r="AN562" s="79">
        <f t="shared" si="104"/>
        <v>9.5788087056053104E-4</v>
      </c>
    </row>
    <row r="563" spans="1:40" ht="15.75" customHeight="1" x14ac:dyDescent="0.25">
      <c r="A563" s="126">
        <v>1</v>
      </c>
      <c r="B563" s="77">
        <v>626</v>
      </c>
      <c r="C563" s="77">
        <v>15</v>
      </c>
      <c r="D563" s="81" t="s">
        <v>597</v>
      </c>
      <c r="E563" s="78" t="s">
        <v>500</v>
      </c>
      <c r="F563" s="124">
        <v>1536</v>
      </c>
      <c r="G563" s="34">
        <v>10</v>
      </c>
      <c r="H563" s="34">
        <v>2746384.09</v>
      </c>
      <c r="I563" s="33">
        <v>153901.71549999999</v>
      </c>
      <c r="J563" s="28">
        <v>2851730.6119500003</v>
      </c>
      <c r="K563" s="34">
        <v>2981258.39</v>
      </c>
      <c r="L563" s="33">
        <v>167063.5632</v>
      </c>
      <c r="M563" s="28">
        <v>3095614.3094800003</v>
      </c>
      <c r="N563" s="34">
        <v>3090504.14</v>
      </c>
      <c r="O563" s="33">
        <v>173185.0632</v>
      </c>
      <c r="P563" s="28">
        <v>3209050.9844800001</v>
      </c>
      <c r="Q563" s="34">
        <v>3557486.59</v>
      </c>
      <c r="R563" s="33">
        <v>203637.84179999999</v>
      </c>
      <c r="S563" s="28">
        <f t="shared" si="99"/>
        <v>3689233.6230200003</v>
      </c>
      <c r="T563" s="34">
        <v>3354047.1</v>
      </c>
      <c r="U563" s="33">
        <v>191615.737475</v>
      </c>
      <c r="V563" s="32">
        <f t="shared" si="100"/>
        <v>3478674.4987775004</v>
      </c>
      <c r="W563" s="34">
        <v>3814532.31</v>
      </c>
      <c r="X563" s="33">
        <v>215917.29226399999</v>
      </c>
      <c r="Y563" s="32">
        <f t="shared" si="96"/>
        <v>3958476.5195096005</v>
      </c>
      <c r="Z563" s="34">
        <v>3955489.43</v>
      </c>
      <c r="AA563" s="33">
        <v>223895.99610399999</v>
      </c>
      <c r="AB563" s="32">
        <f t="shared" si="101"/>
        <v>4104752.7772856005</v>
      </c>
      <c r="AC563" s="34"/>
      <c r="AD563" s="33"/>
      <c r="AE563" s="32"/>
      <c r="AF563" s="34"/>
      <c r="AG563" s="33"/>
      <c r="AH563" s="32"/>
      <c r="AI563" s="147">
        <f t="shared" si="102"/>
        <v>3688037.68</v>
      </c>
      <c r="AJ563" s="30">
        <f t="shared" si="103"/>
        <v>2401.0700000000002</v>
      </c>
      <c r="AK563" s="29">
        <f t="shared" si="105"/>
        <v>2144.19</v>
      </c>
      <c r="AL563" s="28">
        <f t="shared" si="97"/>
        <v>0</v>
      </c>
      <c r="AM563" s="27">
        <f t="shared" si="98"/>
        <v>0</v>
      </c>
      <c r="AN563" s="79">
        <f t="shared" si="104"/>
        <v>0</v>
      </c>
    </row>
    <row r="564" spans="1:40" ht="15.75" customHeight="1" x14ac:dyDescent="0.25">
      <c r="A564" s="126">
        <v>1</v>
      </c>
      <c r="B564" s="77">
        <v>628</v>
      </c>
      <c r="C564" s="77">
        <v>16</v>
      </c>
      <c r="D564" s="81" t="s">
        <v>597</v>
      </c>
      <c r="E564" s="78" t="s">
        <v>489</v>
      </c>
      <c r="F564" s="124">
        <v>2129</v>
      </c>
      <c r="G564" s="34">
        <v>10</v>
      </c>
      <c r="H564" s="34">
        <v>925405.71</v>
      </c>
      <c r="I564" s="33">
        <v>83287.046799999996</v>
      </c>
      <c r="J564" s="28">
        <v>926330.52951999998</v>
      </c>
      <c r="K564" s="34">
        <v>908288.84</v>
      </c>
      <c r="L564" s="33">
        <v>81746.525899999993</v>
      </c>
      <c r="M564" s="28">
        <v>909196.54551000008</v>
      </c>
      <c r="N564" s="34">
        <v>679959.77</v>
      </c>
      <c r="O564" s="33">
        <v>61196.7448</v>
      </c>
      <c r="P564" s="28">
        <v>680639.32772000006</v>
      </c>
      <c r="Q564" s="34">
        <v>532728.56000000006</v>
      </c>
      <c r="R564" s="33">
        <v>49340.3796</v>
      </c>
      <c r="S564" s="28">
        <f t="shared" si="99"/>
        <v>531726.99844000011</v>
      </c>
      <c r="T564" s="34">
        <v>542517.81999999995</v>
      </c>
      <c r="U564" s="33">
        <v>50503.082741999999</v>
      </c>
      <c r="V564" s="32">
        <f t="shared" si="100"/>
        <v>541216.2109838</v>
      </c>
      <c r="W564" s="34">
        <v>649005.24</v>
      </c>
      <c r="X564" s="33">
        <v>37400.544797000002</v>
      </c>
      <c r="Y564" s="32">
        <f t="shared" si="96"/>
        <v>672765.16472330003</v>
      </c>
      <c r="Z564" s="34">
        <v>842200.38</v>
      </c>
      <c r="AA564" s="33">
        <v>40104.899895000002</v>
      </c>
      <c r="AB564" s="32">
        <f t="shared" si="101"/>
        <v>882305.0281155</v>
      </c>
      <c r="AC564" s="34"/>
      <c r="AD564" s="33"/>
      <c r="AE564" s="32"/>
      <c r="AF564" s="34"/>
      <c r="AG564" s="33"/>
      <c r="AH564" s="32"/>
      <c r="AI564" s="147">
        <f t="shared" si="102"/>
        <v>661730.55000000005</v>
      </c>
      <c r="AJ564" s="30">
        <f t="shared" si="103"/>
        <v>310.82</v>
      </c>
      <c r="AK564" s="29">
        <f t="shared" si="105"/>
        <v>2144.19</v>
      </c>
      <c r="AL564" s="28">
        <f t="shared" si="97"/>
        <v>3903244.7300000004</v>
      </c>
      <c r="AM564" s="27">
        <f t="shared" si="98"/>
        <v>1.6767122077375113E-3</v>
      </c>
      <c r="AN564" s="79">
        <f t="shared" si="104"/>
        <v>1.67671220773751E-3</v>
      </c>
    </row>
    <row r="565" spans="1:40" ht="15.75" customHeight="1" x14ac:dyDescent="0.25">
      <c r="A565" s="126">
        <v>1</v>
      </c>
      <c r="B565" s="77">
        <v>629</v>
      </c>
      <c r="C565" s="77">
        <v>18</v>
      </c>
      <c r="D565" s="81" t="s">
        <v>597</v>
      </c>
      <c r="E565" s="78" t="s">
        <v>220</v>
      </c>
      <c r="F565" s="124">
        <v>907</v>
      </c>
      <c r="G565" s="34">
        <v>10</v>
      </c>
      <c r="H565" s="34">
        <v>2186924.17</v>
      </c>
      <c r="I565" s="33">
        <v>0</v>
      </c>
      <c r="J565" s="28">
        <v>2405616.5870000003</v>
      </c>
      <c r="K565" s="34">
        <v>2630204.13</v>
      </c>
      <c r="L565" s="33">
        <v>0</v>
      </c>
      <c r="M565" s="28">
        <v>2893224.5430000001</v>
      </c>
      <c r="N565" s="34">
        <v>2860441.42</v>
      </c>
      <c r="O565" s="33">
        <v>0</v>
      </c>
      <c r="P565" s="28">
        <v>3146485.5620000004</v>
      </c>
      <c r="Q565" s="34">
        <v>2678947.7599999998</v>
      </c>
      <c r="R565" s="33">
        <v>0</v>
      </c>
      <c r="S565" s="28">
        <f t="shared" si="99"/>
        <v>2946842.5359999998</v>
      </c>
      <c r="T565" s="34">
        <v>2754316.23</v>
      </c>
      <c r="U565" s="33">
        <v>0</v>
      </c>
      <c r="V565" s="32">
        <f t="shared" si="100"/>
        <v>3029747.8530000001</v>
      </c>
      <c r="W565" s="34">
        <v>3142671.55</v>
      </c>
      <c r="X565" s="33">
        <v>0</v>
      </c>
      <c r="Y565" s="32">
        <f t="shared" si="96"/>
        <v>3456938.7050000001</v>
      </c>
      <c r="Z565" s="34">
        <v>3550699.01</v>
      </c>
      <c r="AA565" s="33">
        <v>0</v>
      </c>
      <c r="AB565" s="32">
        <f t="shared" si="101"/>
        <v>3905768.9109999998</v>
      </c>
      <c r="AC565" s="34"/>
      <c r="AD565" s="33"/>
      <c r="AE565" s="32"/>
      <c r="AF565" s="34"/>
      <c r="AG565" s="33"/>
      <c r="AH565" s="32"/>
      <c r="AI565" s="147">
        <f t="shared" si="102"/>
        <v>3297156.71</v>
      </c>
      <c r="AJ565" s="30">
        <f t="shared" si="103"/>
        <v>3635.23</v>
      </c>
      <c r="AK565" s="29">
        <f t="shared" si="105"/>
        <v>2144.19</v>
      </c>
      <c r="AL565" s="28">
        <f t="shared" si="97"/>
        <v>0</v>
      </c>
      <c r="AM565" s="27">
        <f t="shared" si="98"/>
        <v>0</v>
      </c>
      <c r="AN565" s="79">
        <f t="shared" si="104"/>
        <v>0</v>
      </c>
    </row>
    <row r="566" spans="1:40" ht="15.75" customHeight="1" x14ac:dyDescent="0.25">
      <c r="A566" s="126">
        <v>1</v>
      </c>
      <c r="B566" s="77">
        <v>631</v>
      </c>
      <c r="C566" s="77">
        <v>18</v>
      </c>
      <c r="D566" s="81" t="s">
        <v>597</v>
      </c>
      <c r="E566" s="78" t="s">
        <v>491</v>
      </c>
      <c r="F566" s="124">
        <v>1990</v>
      </c>
      <c r="G566" s="34">
        <v>10</v>
      </c>
      <c r="H566" s="34">
        <v>4007765.75</v>
      </c>
      <c r="I566" s="33">
        <v>0</v>
      </c>
      <c r="J566" s="28">
        <v>4408542.3250000002</v>
      </c>
      <c r="K566" s="34">
        <v>4177447.36</v>
      </c>
      <c r="L566" s="33">
        <v>0</v>
      </c>
      <c r="M566" s="28">
        <v>4595192.0959999999</v>
      </c>
      <c r="N566" s="34">
        <v>4306318.3</v>
      </c>
      <c r="O566" s="33">
        <v>0</v>
      </c>
      <c r="P566" s="28">
        <v>4736950.13</v>
      </c>
      <c r="Q566" s="34">
        <v>4962726.12</v>
      </c>
      <c r="R566" s="33">
        <v>0</v>
      </c>
      <c r="S566" s="28">
        <f t="shared" si="99"/>
        <v>5458998.7320000008</v>
      </c>
      <c r="T566" s="34">
        <v>6300770.9800000004</v>
      </c>
      <c r="U566" s="33">
        <v>0</v>
      </c>
      <c r="V566" s="32">
        <f t="shared" si="100"/>
        <v>6930848.0780000007</v>
      </c>
      <c r="W566" s="34">
        <v>6228214.1500000004</v>
      </c>
      <c r="X566" s="33">
        <v>0</v>
      </c>
      <c r="Y566" s="32">
        <f t="shared" si="96"/>
        <v>6851035.5650000013</v>
      </c>
      <c r="Z566" s="34">
        <v>7842404.4299999997</v>
      </c>
      <c r="AA566" s="33">
        <v>0</v>
      </c>
      <c r="AB566" s="32">
        <f t="shared" si="101"/>
        <v>8626644.8729999997</v>
      </c>
      <c r="AC566" s="34"/>
      <c r="AD566" s="33"/>
      <c r="AE566" s="32"/>
      <c r="AF566" s="34"/>
      <c r="AG566" s="33"/>
      <c r="AH566" s="32"/>
      <c r="AI566" s="147">
        <f t="shared" si="102"/>
        <v>6520895.4800000004</v>
      </c>
      <c r="AJ566" s="30">
        <f t="shared" si="103"/>
        <v>3276.83</v>
      </c>
      <c r="AK566" s="29">
        <f t="shared" si="105"/>
        <v>2144.19</v>
      </c>
      <c r="AL566" s="28">
        <f t="shared" si="97"/>
        <v>0</v>
      </c>
      <c r="AM566" s="27">
        <f t="shared" si="98"/>
        <v>0</v>
      </c>
      <c r="AN566" s="79">
        <f t="shared" si="104"/>
        <v>0</v>
      </c>
    </row>
    <row r="567" spans="1:40" ht="7.5" customHeight="1" x14ac:dyDescent="0.25">
      <c r="F567" s="82"/>
      <c r="G567" s="83"/>
      <c r="H567" s="83"/>
      <c r="I567" s="83"/>
      <c r="J567" s="84"/>
      <c r="K567" s="83"/>
      <c r="L567" s="83"/>
      <c r="M567" s="84"/>
      <c r="N567" s="83"/>
      <c r="O567" s="83"/>
      <c r="P567" s="84"/>
      <c r="R567" s="83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84"/>
      <c r="AG567" s="84"/>
      <c r="AH567" s="84"/>
      <c r="AI567" s="85"/>
      <c r="AJ567" s="86"/>
      <c r="AK567" s="87"/>
      <c r="AL567" s="84"/>
      <c r="AM567" s="84"/>
      <c r="AN567" s="79"/>
    </row>
    <row r="568" spans="1:40" ht="36" customHeight="1" thickBot="1" x14ac:dyDescent="0.25">
      <c r="A568" s="128">
        <v>556</v>
      </c>
      <c r="B568" s="10"/>
      <c r="C568" s="88" t="s">
        <v>592</v>
      </c>
      <c r="D568" s="89"/>
      <c r="E568" s="11" t="s">
        <v>596</v>
      </c>
      <c r="F568" s="48">
        <v>4284889</v>
      </c>
      <c r="G568" s="48">
        <v>5873</v>
      </c>
      <c r="H568" s="48">
        <v>12706922751.230019</v>
      </c>
      <c r="I568" s="48">
        <v>1337228886.8028009</v>
      </c>
      <c r="J568" s="48">
        <v>13075475667.883039</v>
      </c>
      <c r="K568" s="48">
        <v>12932996001.139975</v>
      </c>
      <c r="L568" s="48">
        <v>1362375677.7613993</v>
      </c>
      <c r="M568" s="48">
        <f t="shared" ref="M568:R568" si="106">SUBTOTAL(9,M11:M567)</f>
        <v>13304864602.693691</v>
      </c>
      <c r="N568" s="48">
        <f t="shared" si="106"/>
        <v>11648074872.170004</v>
      </c>
      <c r="O568" s="48">
        <f t="shared" si="106"/>
        <v>1248435856.2571013</v>
      </c>
      <c r="P568" s="48">
        <f t="shared" si="106"/>
        <v>11961840530.696083</v>
      </c>
      <c r="Q568" s="48">
        <f t="shared" si="106"/>
        <v>12438763587.870008</v>
      </c>
      <c r="R568" s="48">
        <f t="shared" si="106"/>
        <v>1331447785.4503994</v>
      </c>
      <c r="S568" s="48">
        <f t="shared" ref="S568:Y568" si="107">SUBTOTAL(9,S11:S567)</f>
        <v>12770259519.879541</v>
      </c>
      <c r="T568" s="48">
        <f t="shared" si="107"/>
        <v>11670115860.189985</v>
      </c>
      <c r="U568" s="48">
        <f t="shared" si="107"/>
        <v>1257935034.6648903</v>
      </c>
      <c r="V568" s="48">
        <f t="shared" si="107"/>
        <v>11974143249.166769</v>
      </c>
      <c r="W568" s="48">
        <f t="shared" si="107"/>
        <v>13348993878.590004</v>
      </c>
      <c r="X568" s="48">
        <f t="shared" si="107"/>
        <v>1438953087.7500377</v>
      </c>
      <c r="Y568" s="48">
        <f t="shared" si="107"/>
        <v>13678045886.889666</v>
      </c>
      <c r="Z568" s="48">
        <f t="shared" ref="Z568" si="108">SUBTOTAL(9,Z11:Z567)</f>
        <v>14618499446.890001</v>
      </c>
      <c r="AA568" s="48">
        <f t="shared" ref="AA568" si="109">SUBTOTAL(9,AA11:AA567)</f>
        <v>1562724506.9034398</v>
      </c>
      <c r="AB568" s="48">
        <f t="shared" ref="AB568" si="110">SUBTOTAL(9,AB11:AB567)</f>
        <v>14987900847.878786</v>
      </c>
      <c r="AC568" s="48">
        <f t="shared" ref="AC568" si="111">SUBTOTAL(9,AC11:AC567)</f>
        <v>0</v>
      </c>
      <c r="AD568" s="48">
        <f t="shared" ref="AD568" si="112">SUBTOTAL(9,AD11:AD567)</f>
        <v>0</v>
      </c>
      <c r="AE568" s="48">
        <f t="shared" ref="AE568" si="113">SUBTOTAL(9,AE11:AE567)</f>
        <v>0</v>
      </c>
      <c r="AF568" s="48">
        <f t="shared" ref="AF568" si="114">SUBTOTAL(9,AF11:AF567)</f>
        <v>0</v>
      </c>
      <c r="AG568" s="48">
        <f t="shared" ref="AG568" si="115">SUBTOTAL(9,AG11:AG567)</f>
        <v>0</v>
      </c>
      <c r="AH568" s="48">
        <f t="shared" ref="AH568" si="116">SUBTOTAL(9,AH11:AH567)</f>
        <v>0</v>
      </c>
      <c r="AI568" s="48">
        <f>SUM(AI11:AI567)</f>
        <v>13074438006.939989</v>
      </c>
      <c r="AJ568" s="56">
        <f>+AI568/F568</f>
        <v>3051.289778320976</v>
      </c>
      <c r="AK568" s="56"/>
      <c r="AL568" s="48">
        <f>SUBTOTAL(9,AL11:AL567)</f>
        <v>2159723425.3799992</v>
      </c>
      <c r="AM568" s="146">
        <f>SUBTOTAL(9,AM11:AM567)</f>
        <v>0.92774982947874718</v>
      </c>
      <c r="AN568" s="47">
        <f>SUBTOTAL(9,AN11:AN567)</f>
        <v>0.92774982947874729</v>
      </c>
    </row>
    <row r="569" spans="1:40" ht="36" customHeight="1" thickTop="1" thickBot="1" x14ac:dyDescent="0.25">
      <c r="A569" s="90">
        <f>SUBTOTAL(9,A14:A567)</f>
        <v>553</v>
      </c>
      <c r="B569" s="90"/>
      <c r="C569" s="90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142"/>
      <c r="T569" s="91"/>
      <c r="U569" s="91"/>
      <c r="V569" s="91"/>
      <c r="W569" s="91"/>
      <c r="X569" s="91"/>
      <c r="Y569" s="91"/>
      <c r="Z569" s="91"/>
      <c r="AA569" s="91"/>
      <c r="AB569" s="91"/>
      <c r="AC569" s="91"/>
      <c r="AD569" s="91"/>
      <c r="AE569" s="91"/>
      <c r="AF569" s="91"/>
      <c r="AG569" s="91"/>
      <c r="AH569" s="91"/>
      <c r="AI569" s="91"/>
      <c r="AJ569" s="92"/>
      <c r="AK569" s="93"/>
      <c r="AL569" s="91"/>
      <c r="AM569" s="91"/>
      <c r="AN569" s="91"/>
    </row>
    <row r="570" spans="1:40" s="75" customFormat="1" ht="169.5" customHeight="1" x14ac:dyDescent="0.2">
      <c r="A570" s="46" t="s">
        <v>618</v>
      </c>
      <c r="B570" s="46" t="s">
        <v>617</v>
      </c>
      <c r="C570" s="46" t="s">
        <v>616</v>
      </c>
      <c r="D570" s="46" t="s">
        <v>619</v>
      </c>
      <c r="E570" s="46" t="s">
        <v>615</v>
      </c>
      <c r="F570" s="125" t="s">
        <v>651</v>
      </c>
      <c r="G570" s="45" t="s">
        <v>620</v>
      </c>
      <c r="H570" s="45" t="s">
        <v>652</v>
      </c>
      <c r="I570" s="45" t="s">
        <v>636</v>
      </c>
      <c r="J570" s="41" t="s">
        <v>653</v>
      </c>
      <c r="K570" s="45" t="s">
        <v>638</v>
      </c>
      <c r="L570" s="45" t="s">
        <v>639</v>
      </c>
      <c r="M570" s="41" t="s">
        <v>654</v>
      </c>
      <c r="N570" s="45" t="s">
        <v>641</v>
      </c>
      <c r="O570" s="45" t="s">
        <v>642</v>
      </c>
      <c r="P570" s="41" t="s">
        <v>655</v>
      </c>
      <c r="Q570" s="45" t="s">
        <v>644</v>
      </c>
      <c r="R570" s="45" t="s">
        <v>645</v>
      </c>
      <c r="S570" s="41" t="s">
        <v>656</v>
      </c>
      <c r="T570" s="45" t="s">
        <v>646</v>
      </c>
      <c r="U570" s="45" t="s">
        <v>647</v>
      </c>
      <c r="V570" s="44" t="s">
        <v>657</v>
      </c>
      <c r="W570" s="45" t="str">
        <f>+W8</f>
        <v>Porez i prirez na dohodak ostvaren na području JLP(R)S za razdoblje 01.01.2018. - 31.12.2018.</v>
      </c>
      <c r="X570" s="45" t="str">
        <f>+X8</f>
        <v>PRIREZ  za razdoblje 01.01.2018. - 31.12.2018.</v>
      </c>
      <c r="Y570" s="45" t="str">
        <f>+Y8</f>
        <v>Porez i prirez za izračun kapaciteta za razdoblje 01.01.2018. - 31.12.2018.</v>
      </c>
      <c r="Z570" s="45"/>
      <c r="AA570" s="45"/>
      <c r="AB570" s="44"/>
      <c r="AC570" s="45"/>
      <c r="AD570" s="45"/>
      <c r="AE570" s="44"/>
      <c r="AF570" s="45"/>
      <c r="AG570" s="45"/>
      <c r="AH570" s="44"/>
      <c r="AI570" s="43" t="s">
        <v>658</v>
      </c>
      <c r="AJ570" s="42" t="s">
        <v>613</v>
      </c>
      <c r="AK570" s="41" t="s">
        <v>612</v>
      </c>
      <c r="AL570" s="41" t="s">
        <v>611</v>
      </c>
      <c r="AM570" s="40" t="s">
        <v>610</v>
      </c>
      <c r="AN570" s="40" t="s">
        <v>609</v>
      </c>
    </row>
    <row r="571" spans="1:40" ht="19.5" customHeight="1" x14ac:dyDescent="0.2">
      <c r="A571" s="39">
        <v>0</v>
      </c>
      <c r="B571" s="39">
        <v>0</v>
      </c>
      <c r="C571" s="39">
        <v>0</v>
      </c>
      <c r="D571" s="35">
        <v>1</v>
      </c>
      <c r="E571" s="35">
        <v>2</v>
      </c>
      <c r="F571" s="39">
        <v>3</v>
      </c>
      <c r="G571" s="35">
        <v>4</v>
      </c>
      <c r="H571" s="35">
        <v>5</v>
      </c>
      <c r="I571" s="35">
        <v>6</v>
      </c>
      <c r="J571" s="35" t="s">
        <v>621</v>
      </c>
      <c r="K571" s="35">
        <v>8</v>
      </c>
      <c r="L571" s="35">
        <v>9</v>
      </c>
      <c r="M571" s="35" t="s">
        <v>622</v>
      </c>
      <c r="N571" s="35">
        <v>11</v>
      </c>
      <c r="O571" s="35">
        <v>12</v>
      </c>
      <c r="P571" s="35" t="s">
        <v>623</v>
      </c>
      <c r="Q571" s="35">
        <v>14</v>
      </c>
      <c r="R571" s="35">
        <v>15</v>
      </c>
      <c r="S571" s="35" t="s">
        <v>624</v>
      </c>
      <c r="T571" s="35">
        <v>17</v>
      </c>
      <c r="U571" s="35">
        <v>18</v>
      </c>
      <c r="V571" s="38" t="s">
        <v>629</v>
      </c>
      <c r="W571" s="35">
        <v>20</v>
      </c>
      <c r="X571" s="35">
        <v>21</v>
      </c>
      <c r="Y571" s="38" t="s">
        <v>630</v>
      </c>
      <c r="Z571" s="35">
        <v>21</v>
      </c>
      <c r="AA571" s="35">
        <v>22</v>
      </c>
      <c r="AB571" s="38" t="s">
        <v>629</v>
      </c>
      <c r="AC571" s="35">
        <v>23</v>
      </c>
      <c r="AD571" s="35">
        <v>24</v>
      </c>
      <c r="AE571" s="38" t="s">
        <v>629</v>
      </c>
      <c r="AF571" s="35">
        <v>25</v>
      </c>
      <c r="AG571" s="35">
        <v>26</v>
      </c>
      <c r="AH571" s="38" t="s">
        <v>629</v>
      </c>
      <c r="AI571" s="37" t="s">
        <v>683</v>
      </c>
      <c r="AJ571" s="36" t="s">
        <v>603</v>
      </c>
      <c r="AK571" s="35" t="s">
        <v>602</v>
      </c>
      <c r="AL571" s="35" t="s">
        <v>601</v>
      </c>
      <c r="AM571" s="35" t="s">
        <v>600</v>
      </c>
      <c r="AN571" s="35" t="s">
        <v>599</v>
      </c>
    </row>
    <row r="572" spans="1:40" ht="15" customHeight="1" x14ac:dyDescent="0.2">
      <c r="A572" s="90"/>
      <c r="B572" s="90"/>
      <c r="C572" s="90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  <c r="AA572" s="91"/>
      <c r="AB572" s="91"/>
      <c r="AC572" s="91"/>
      <c r="AD572" s="91"/>
      <c r="AE572" s="91"/>
      <c r="AF572" s="91"/>
      <c r="AG572" s="91"/>
      <c r="AH572" s="91"/>
      <c r="AI572" s="91"/>
      <c r="AJ572" s="92"/>
      <c r="AK572" s="93"/>
      <c r="AL572" s="91"/>
      <c r="AM572" s="91"/>
      <c r="AN572" s="91"/>
    </row>
    <row r="573" spans="1:40" ht="15.75" customHeight="1" x14ac:dyDescent="0.25">
      <c r="A573" s="126">
        <v>1</v>
      </c>
      <c r="B573" s="77">
        <v>901</v>
      </c>
      <c r="C573" s="77">
        <v>1</v>
      </c>
      <c r="D573" s="81" t="s">
        <v>595</v>
      </c>
      <c r="E573" s="78" t="s">
        <v>556</v>
      </c>
      <c r="F573" s="25">
        <v>317606</v>
      </c>
      <c r="G573" s="55">
        <v>0.17</v>
      </c>
      <c r="H573" s="34">
        <f>DSUM($C$1:$BA$566,G599+1,$C$602:$C$603)</f>
        <v>965214806.31000006</v>
      </c>
      <c r="I573" s="33">
        <f>DSUM($C$1:$BA$566,H599+1,$C$602:$C$603)</f>
        <v>67566678.384000003</v>
      </c>
      <c r="J573" s="28">
        <f>+(H573-I573)*$G$573</f>
        <v>152600181.74742004</v>
      </c>
      <c r="K573" s="34">
        <f t="shared" ref="K573:L573" si="117">DSUM($C$1:$BA$566,J599+1,$C$602:$C$603)</f>
        <v>1011607614.4</v>
      </c>
      <c r="L573" s="33">
        <f t="shared" si="117"/>
        <v>70895786.596900001</v>
      </c>
      <c r="M573" s="28">
        <f t="shared" ref="M573:M592" si="118">+(K573-L573)*$G$573</f>
        <v>159921010.72652701</v>
      </c>
      <c r="N573" s="34">
        <f t="shared" ref="N573:O573" si="119">DSUM($C$1:$BA$566,M599+1,$C$602:$C$603)</f>
        <v>884543338.38999999</v>
      </c>
      <c r="O573" s="33">
        <f t="shared" si="119"/>
        <v>61286598.512499988</v>
      </c>
      <c r="P573" s="28">
        <f t="shared" ref="P573:P592" si="120">+(N573-O573)*$G$573</f>
        <v>139953645.77917501</v>
      </c>
      <c r="Q573" s="34">
        <f t="shared" ref="Q573:R573" si="121">DSUM($C$1:$BA$566,P599+1,$C$602:$C$603)</f>
        <v>946783579.69000018</v>
      </c>
      <c r="R573" s="33">
        <f t="shared" si="121"/>
        <v>66095995.54999999</v>
      </c>
      <c r="S573" s="28">
        <f>+(Q573-R573)*$G$573</f>
        <v>149716889.30380005</v>
      </c>
      <c r="T573" s="34">
        <f t="shared" ref="T573:U573" si="122">DSUM($C$1:$BA$566,S599+1,$C$602:$C$603)</f>
        <v>872081173.4000001</v>
      </c>
      <c r="U573" s="33">
        <f t="shared" si="122"/>
        <v>60915679.486409001</v>
      </c>
      <c r="V573" s="28">
        <f t="shared" ref="V573:V592" si="123">+(T573-U573)*$G$573</f>
        <v>137898133.96531051</v>
      </c>
      <c r="W573" s="34">
        <f t="shared" ref="W573:X573" si="124">DSUM($C$1:$BA$566,V599+1,$C$602:$C$603)</f>
        <v>1041252202.0300001</v>
      </c>
      <c r="X573" s="33">
        <f t="shared" si="124"/>
        <v>72599156.63606602</v>
      </c>
      <c r="Y573" s="28">
        <f t="shared" ref="Y573:Y592" si="125">+(W573-X573)*$G$573</f>
        <v>164671017.7169688</v>
      </c>
      <c r="Z573" s="34">
        <f t="shared" ref="Z573" si="126">DSUM($C$1:$BA$566,Y599+1,$C$602:$C$603)</f>
        <v>1123731515.3399997</v>
      </c>
      <c r="AA573" s="33">
        <f t="shared" ref="AA573" si="127">DSUM($C$1:$BA$566,Z599+1,$C$602:$C$603)</f>
        <v>73099138.325721994</v>
      </c>
      <c r="AB573" s="28">
        <f>+(Z573-AA573)*$G$573</f>
        <v>178607504.09242722</v>
      </c>
      <c r="AC573" s="34"/>
      <c r="AD573" s="33"/>
      <c r="AE573" s="28"/>
      <c r="AF573" s="34"/>
      <c r="AG573" s="33"/>
      <c r="AH573" s="28"/>
      <c r="AI573" s="31">
        <f>+ROUND((AB573+Y573+V573+S573+P573)/5,2)</f>
        <v>154169438.16999999</v>
      </c>
      <c r="AJ573" s="30">
        <f t="shared" ref="AJ573:AJ592" si="128">ROUND(AI573/F573,2)</f>
        <v>485.41</v>
      </c>
      <c r="AK573" s="29">
        <f>+$AL$605</f>
        <v>331.08</v>
      </c>
      <c r="AL573" s="28">
        <f>IF((AK573-AJ573)&lt;0,0,(AK573-AJ573)*F573)</f>
        <v>0</v>
      </c>
      <c r="AM573" s="27">
        <f t="shared" ref="AM573:AM591" si="129">+AL573/$AL$7</f>
        <v>0</v>
      </c>
      <c r="AN573" s="79">
        <f t="shared" ref="AN573:AN592" si="130">+ROUND(AM573,18)</f>
        <v>0</v>
      </c>
    </row>
    <row r="574" spans="1:40" ht="15.75" customHeight="1" x14ac:dyDescent="0.25">
      <c r="A574" s="126">
        <v>1</v>
      </c>
      <c r="B574" s="77">
        <v>902</v>
      </c>
      <c r="C574" s="77">
        <v>2</v>
      </c>
      <c r="D574" s="81" t="s">
        <v>595</v>
      </c>
      <c r="E574" s="78" t="s">
        <v>557</v>
      </c>
      <c r="F574" s="25">
        <v>132892</v>
      </c>
      <c r="G574" s="55">
        <v>0.17</v>
      </c>
      <c r="H574" s="34">
        <f>DSUM($C$1:$BA$566,G599+1,$D$602:$D$603)</f>
        <v>252974703.69000003</v>
      </c>
      <c r="I574" s="33">
        <f>DSUM($C$1:$BA$566,H599+1,$D$602:$D$603)</f>
        <v>4776212.6968</v>
      </c>
      <c r="J574" s="28">
        <f t="shared" ref="J574:J576" si="131">+(H574-I574)*$G$573</f>
        <v>42193743.468844011</v>
      </c>
      <c r="K574" s="34">
        <f t="shared" ref="K574:L574" si="132">DSUM($C$1:$BA$566,J599+1,$D$602:$D$603)</f>
        <v>254669768.84999996</v>
      </c>
      <c r="L574" s="33">
        <f t="shared" si="132"/>
        <v>4924454.7588999998</v>
      </c>
      <c r="M574" s="28">
        <f t="shared" si="118"/>
        <v>42456703.395486996</v>
      </c>
      <c r="N574" s="34">
        <f t="shared" ref="N574:O574" si="133">DSUM($C$1:$BA$566,M599+1,$D$602:$D$603)</f>
        <v>228580934.77000001</v>
      </c>
      <c r="O574" s="33">
        <f t="shared" si="133"/>
        <v>5546233.9632999999</v>
      </c>
      <c r="P574" s="28">
        <f t="shared" si="120"/>
        <v>37915899.137139007</v>
      </c>
      <c r="Q574" s="34">
        <f t="shared" ref="Q574:R574" si="134">DSUM($C$1:$BA$566,P599+1,$D$602:$D$603)</f>
        <v>247626645.09000003</v>
      </c>
      <c r="R574" s="33">
        <f t="shared" si="134"/>
        <v>5718999.3406999996</v>
      </c>
      <c r="S574" s="28">
        <f t="shared" ref="S574:S592" si="135">+(Q574-R574)*$G$573</f>
        <v>41124299.77738101</v>
      </c>
      <c r="T574" s="34">
        <f t="shared" ref="T574:U574" si="136">DSUM($C$1:$BA$566,S599+1,$D$602:$D$603)</f>
        <v>227618294.72999999</v>
      </c>
      <c r="U574" s="33">
        <f t="shared" si="136"/>
        <v>4965572.0578299994</v>
      </c>
      <c r="V574" s="28">
        <f t="shared" si="123"/>
        <v>37850962.854268901</v>
      </c>
      <c r="W574" s="34">
        <f t="shared" ref="W574:X574" si="137">DSUM($C$1:$BA$566,V599+1,$D$602:$D$603)</f>
        <v>268249862.93000004</v>
      </c>
      <c r="X574" s="33">
        <f t="shared" si="137"/>
        <v>5795079.8977590008</v>
      </c>
      <c r="Y574" s="28">
        <f t="shared" si="125"/>
        <v>44617313.115480982</v>
      </c>
      <c r="Z574" s="34">
        <f t="shared" ref="Z574" si="138">DSUM($C$1:$BA$566,Y599+1,$D$602:$D$603)</f>
        <v>314792330.56000006</v>
      </c>
      <c r="AA574" s="33">
        <f t="shared" ref="AA574" si="139">DSUM($C$1:$BA$566,Z599+1,$D$602:$D$603)</f>
        <v>7275956.9734690003</v>
      </c>
      <c r="AB574" s="28">
        <f t="shared" ref="AB574:AB592" si="140">+(Z574-AA574)*$G$573</f>
        <v>52277783.509710282</v>
      </c>
      <c r="AC574" s="34"/>
      <c r="AD574" s="33"/>
      <c r="AE574" s="28"/>
      <c r="AF574" s="34"/>
      <c r="AG574" s="33"/>
      <c r="AH574" s="28"/>
      <c r="AI574" s="31">
        <f>+ROUND((AB574+Y574+V574+S574+P574)/5,2)</f>
        <v>42757251.68</v>
      </c>
      <c r="AJ574" s="30">
        <f t="shared" si="128"/>
        <v>321.74</v>
      </c>
      <c r="AK574" s="29">
        <f t="shared" ref="AK574:AK592" si="141">+$AL$605</f>
        <v>331.08</v>
      </c>
      <c r="AL574" s="28">
        <f t="shared" ref="AL574:AL592" si="142">IF((AK574-AJ574)&lt;0,0,(AK574-AJ574)*F574)</f>
        <v>1241211.2799999968</v>
      </c>
      <c r="AM574" s="27">
        <f t="shared" si="129"/>
        <v>5.3318565693868155E-4</v>
      </c>
      <c r="AN574" s="79">
        <f t="shared" si="130"/>
        <v>5.3318565693868199E-4</v>
      </c>
    </row>
    <row r="575" spans="1:40" ht="15.75" customHeight="1" x14ac:dyDescent="0.25">
      <c r="A575" s="126">
        <v>1</v>
      </c>
      <c r="B575" s="77">
        <v>903</v>
      </c>
      <c r="C575" s="77">
        <v>3</v>
      </c>
      <c r="D575" s="81" t="s">
        <v>595</v>
      </c>
      <c r="E575" s="78" t="s">
        <v>558</v>
      </c>
      <c r="F575" s="25">
        <v>172439</v>
      </c>
      <c r="G575" s="55">
        <v>0.17</v>
      </c>
      <c r="H575" s="34">
        <f>DSUM($C$1:$BA$566,G599+1,$E$602:$E$603)</f>
        <v>272690334.44999999</v>
      </c>
      <c r="I575" s="33">
        <f>DSUM($C$1:$BA$566,H599+1,$E$602:$E$603)</f>
        <v>24448438.413700003</v>
      </c>
      <c r="J575" s="28">
        <f t="shared" si="131"/>
        <v>42201122.326170996</v>
      </c>
      <c r="K575" s="34">
        <f t="shared" ref="K575:L575" si="143">DSUM($C$1:$BA$566,J599+1,$E$602:$E$603)</f>
        <v>273276392.36000001</v>
      </c>
      <c r="L575" s="33">
        <f t="shared" si="143"/>
        <v>24588889.601599995</v>
      </c>
      <c r="M575" s="28">
        <f t="shared" si="118"/>
        <v>42276875.468928009</v>
      </c>
      <c r="N575" s="34">
        <f t="shared" ref="N575:O575" si="144">DSUM($C$1:$BA$566,M599+1,$E$602:$E$603)</f>
        <v>238179259.94999996</v>
      </c>
      <c r="O575" s="33">
        <f t="shared" si="144"/>
        <v>18790217.700199999</v>
      </c>
      <c r="P575" s="28">
        <f t="shared" si="120"/>
        <v>37296137.182466</v>
      </c>
      <c r="Q575" s="34">
        <f t="shared" ref="Q575:R575" si="145">DSUM($C$1:$BA$566,P599+1,$E$602:$E$603)</f>
        <v>252327897.99999997</v>
      </c>
      <c r="R575" s="33">
        <f t="shared" si="145"/>
        <v>19896733.6886</v>
      </c>
      <c r="S575" s="28">
        <f t="shared" si="135"/>
        <v>39513297.932937995</v>
      </c>
      <c r="T575" s="34">
        <f t="shared" ref="T575:U575" si="146">DSUM($C$1:$BA$566,S599+1,$E$602:$E$603)</f>
        <v>221300294.90000001</v>
      </c>
      <c r="U575" s="33">
        <f t="shared" si="146"/>
        <v>17621621.622340001</v>
      </c>
      <c r="V575" s="28">
        <f t="shared" si="123"/>
        <v>34625374.457202204</v>
      </c>
      <c r="W575" s="34">
        <f t="shared" ref="W575:X575" si="147">DSUM($C$1:$BA$566,V599+1,$E$602:$E$603)</f>
        <v>268095702.32000005</v>
      </c>
      <c r="X575" s="33">
        <f t="shared" si="147"/>
        <v>21383129.264984999</v>
      </c>
      <c r="Y575" s="28">
        <f t="shared" si="125"/>
        <v>41941137.419352561</v>
      </c>
      <c r="Z575" s="34">
        <f t="shared" ref="Z575" si="148">DSUM($C$1:$BA$566,Y599+1,$E$602:$E$603)</f>
        <v>295974576.74000007</v>
      </c>
      <c r="AA575" s="33">
        <f t="shared" ref="AA575" si="149">DSUM($C$1:$BA$566,Z599+1,$E$602:$E$603)</f>
        <v>23375406.681108002</v>
      </c>
      <c r="AB575" s="28">
        <f t="shared" si="140"/>
        <v>46341858.910011657</v>
      </c>
      <c r="AC575" s="34"/>
      <c r="AD575" s="33"/>
      <c r="AE575" s="28"/>
      <c r="AF575" s="34"/>
      <c r="AG575" s="33"/>
      <c r="AH575" s="28"/>
      <c r="AI575" s="31">
        <f t="shared" ref="AI575:AI592" si="150">+ROUND((AB575+Y575+V575+S575+P575)/5,2)</f>
        <v>39943561.18</v>
      </c>
      <c r="AJ575" s="30">
        <f t="shared" si="128"/>
        <v>231.64</v>
      </c>
      <c r="AK575" s="29">
        <f t="shared" si="141"/>
        <v>331.08</v>
      </c>
      <c r="AL575" s="28">
        <f t="shared" si="142"/>
        <v>17147334.16</v>
      </c>
      <c r="AM575" s="27">
        <f t="shared" si="129"/>
        <v>7.3659599909909933E-3</v>
      </c>
      <c r="AN575" s="79">
        <f t="shared" si="130"/>
        <v>7.3659599909909898E-3</v>
      </c>
    </row>
    <row r="576" spans="1:40" ht="15.75" customHeight="1" x14ac:dyDescent="0.25">
      <c r="A576" s="126">
        <v>1</v>
      </c>
      <c r="B576" s="77">
        <v>904</v>
      </c>
      <c r="C576" s="77">
        <v>4</v>
      </c>
      <c r="D576" s="81" t="s">
        <v>595</v>
      </c>
      <c r="E576" s="78" t="s">
        <v>559</v>
      </c>
      <c r="F576" s="25">
        <v>128899</v>
      </c>
      <c r="G576" s="55">
        <v>0.17</v>
      </c>
      <c r="H576" s="34">
        <f>DSUM($C$1:$BA$566,G599+1,$F$602:$F$603)</f>
        <v>260639532.82000002</v>
      </c>
      <c r="I576" s="33">
        <f>DSUM($C$1:$BA$566,H599+1,$F$602:$F$603)</f>
        <v>21520021.608600002</v>
      </c>
      <c r="J576" s="28">
        <f t="shared" si="131"/>
        <v>40650316.905938007</v>
      </c>
      <c r="K576" s="34">
        <f t="shared" ref="K576:L576" si="151">DSUM($C$1:$BA$566,J599+1,$F$602:$F$603)</f>
        <v>260863870.06000003</v>
      </c>
      <c r="L576" s="33">
        <f t="shared" si="151"/>
        <v>21928596.555399999</v>
      </c>
      <c r="M576" s="28">
        <f t="shared" si="118"/>
        <v>40618996.49578201</v>
      </c>
      <c r="N576" s="34">
        <f t="shared" ref="N576:O576" si="152">DSUM($C$1:$BA$566,M599+1,$F$602:$F$603)</f>
        <v>238136098.81999999</v>
      </c>
      <c r="O576" s="33">
        <f t="shared" si="152"/>
        <v>24550997.940400001</v>
      </c>
      <c r="P576" s="28">
        <f t="shared" si="120"/>
        <v>36309467.149531998</v>
      </c>
      <c r="Q576" s="34">
        <f t="shared" ref="Q576:R576" si="153">DSUM($C$1:$BA$566,P599+1,$F$602:$F$603)</f>
        <v>282849412.25000006</v>
      </c>
      <c r="R576" s="33">
        <f t="shared" si="153"/>
        <v>29373564.825100001</v>
      </c>
      <c r="S576" s="28">
        <f t="shared" si="135"/>
        <v>43090894.062233016</v>
      </c>
      <c r="T576" s="34">
        <f t="shared" ref="T576:U576" si="154">DSUM($C$1:$BA$566,S599+1,$F$602:$F$603)</f>
        <v>260156471.45000002</v>
      </c>
      <c r="U576" s="33">
        <f t="shared" si="154"/>
        <v>26686048.058372002</v>
      </c>
      <c r="V576" s="28">
        <f t="shared" si="123"/>
        <v>39689971.976576768</v>
      </c>
      <c r="W576" s="34">
        <f t="shared" ref="W576:X576" si="155">DSUM($C$1:$BA$566,V599+1,$F$602:$F$603)</f>
        <v>282049590.17999995</v>
      </c>
      <c r="X576" s="33">
        <f t="shared" si="155"/>
        <v>25362383.456496</v>
      </c>
      <c r="Y576" s="28">
        <f t="shared" si="125"/>
        <v>43636825.142995678</v>
      </c>
      <c r="Z576" s="34">
        <f t="shared" ref="Z576" si="156">DSUM($C$1:$BA$566,Y599+1,$F$602:$F$603)</f>
        <v>328786564.42000002</v>
      </c>
      <c r="AA576" s="33">
        <f t="shared" ref="AA576" si="157">DSUM($C$1:$BA$566,Z599+1,$F$602:$F$603)</f>
        <v>28988972.456609</v>
      </c>
      <c r="AB576" s="28">
        <f t="shared" si="140"/>
        <v>50965590.633776471</v>
      </c>
      <c r="AC576" s="34"/>
      <c r="AD576" s="33"/>
      <c r="AE576" s="28"/>
      <c r="AF576" s="34"/>
      <c r="AG576" s="33"/>
      <c r="AH576" s="28"/>
      <c r="AI576" s="31">
        <f t="shared" si="150"/>
        <v>42738549.789999999</v>
      </c>
      <c r="AJ576" s="30">
        <f t="shared" si="128"/>
        <v>331.57</v>
      </c>
      <c r="AK576" s="29">
        <f t="shared" si="141"/>
        <v>331.08</v>
      </c>
      <c r="AL576" s="28">
        <f t="shared" si="142"/>
        <v>0</v>
      </c>
      <c r="AM576" s="27">
        <f t="shared" si="129"/>
        <v>0</v>
      </c>
      <c r="AN576" s="79">
        <f t="shared" si="130"/>
        <v>0</v>
      </c>
    </row>
    <row r="577" spans="1:40" ht="15.75" customHeight="1" x14ac:dyDescent="0.25">
      <c r="A577" s="126">
        <v>1</v>
      </c>
      <c r="B577" s="77">
        <v>905</v>
      </c>
      <c r="C577" s="77">
        <v>5</v>
      </c>
      <c r="D577" s="81" t="s">
        <v>595</v>
      </c>
      <c r="E577" s="78" t="s">
        <v>560</v>
      </c>
      <c r="F577" s="25">
        <v>175951</v>
      </c>
      <c r="G577" s="55">
        <v>0.17</v>
      </c>
      <c r="H577" s="34">
        <f>DSUM($C$1:$BA$566,G599+1,$G$602:$G$603)</f>
        <v>355051008.37999994</v>
      </c>
      <c r="I577" s="33">
        <f>DSUM($C$1:$BA$566,H599+1,$G$602:$G$603)</f>
        <v>29053097.336400002</v>
      </c>
      <c r="J577" s="28">
        <f t="shared" ref="J577:J592" si="158">+(H577-I577)*$G$573</f>
        <v>55419644.877411999</v>
      </c>
      <c r="K577" s="34">
        <f t="shared" ref="K577:L577" si="159">DSUM($C$1:$BA$566,J599+1,$G$602:$G$603)</f>
        <v>363830640.06999999</v>
      </c>
      <c r="L577" s="33">
        <f t="shared" si="159"/>
        <v>30130961.462599996</v>
      </c>
      <c r="M577" s="28">
        <f t="shared" si="118"/>
        <v>56728945.363258004</v>
      </c>
      <c r="N577" s="34">
        <f t="shared" ref="N577:O577" si="160">DSUM($C$1:$BA$566,M599+1,$G$602:$G$603)</f>
        <v>330054620.79999995</v>
      </c>
      <c r="O577" s="33">
        <f t="shared" si="160"/>
        <v>26938931.973900001</v>
      </c>
      <c r="P577" s="28">
        <f t="shared" si="120"/>
        <v>51529667.100436993</v>
      </c>
      <c r="Q577" s="34">
        <f t="shared" ref="Q577:R577" si="161">DSUM($C$1:$BA$566,P599+1,$G$602:$G$603)</f>
        <v>353796275.62000006</v>
      </c>
      <c r="R577" s="33">
        <f t="shared" si="161"/>
        <v>28827099.185600001</v>
      </c>
      <c r="S577" s="28">
        <f t="shared" si="135"/>
        <v>55244759.993848018</v>
      </c>
      <c r="T577" s="34">
        <f t="shared" ref="T577:U577" si="162">DSUM($C$1:$BA$566,S599+1,$G$602:$G$603)</f>
        <v>335848267.28999996</v>
      </c>
      <c r="U577" s="33">
        <f t="shared" si="162"/>
        <v>27366254.706405997</v>
      </c>
      <c r="V577" s="28">
        <f t="shared" si="123"/>
        <v>52441942.139210977</v>
      </c>
      <c r="W577" s="34">
        <f t="shared" ref="W577:X577" si="163">DSUM($C$1:$BA$566,V599+1,$G$602:$G$603)</f>
        <v>400570644.81999987</v>
      </c>
      <c r="X577" s="33">
        <f t="shared" si="163"/>
        <v>33425464.503579997</v>
      </c>
      <c r="Y577" s="28">
        <f t="shared" si="125"/>
        <v>62414680.65379139</v>
      </c>
      <c r="Z577" s="34">
        <f t="shared" ref="Z577" si="164">DSUM($C$1:$BA$566,Y599+1,$G$602:$G$603)</f>
        <v>454434416.77999997</v>
      </c>
      <c r="AA577" s="33">
        <f t="shared" ref="AA577" si="165">DSUM($C$1:$BA$566,Z599+1,$G$602:$G$603)</f>
        <v>38366017.557022005</v>
      </c>
      <c r="AB577" s="28">
        <f t="shared" si="140"/>
        <v>70731627.867906258</v>
      </c>
      <c r="AC577" s="34"/>
      <c r="AD577" s="33"/>
      <c r="AE577" s="28"/>
      <c r="AF577" s="34"/>
      <c r="AG577" s="33"/>
      <c r="AH577" s="28"/>
      <c r="AI577" s="31">
        <f t="shared" si="150"/>
        <v>58472535.549999997</v>
      </c>
      <c r="AJ577" s="30">
        <f t="shared" si="128"/>
        <v>332.32</v>
      </c>
      <c r="AK577" s="29">
        <f t="shared" si="141"/>
        <v>331.08</v>
      </c>
      <c r="AL577" s="28">
        <f t="shared" si="142"/>
        <v>0</v>
      </c>
      <c r="AM577" s="27">
        <f t="shared" si="129"/>
        <v>0</v>
      </c>
      <c r="AN577" s="79">
        <f t="shared" si="130"/>
        <v>0</v>
      </c>
    </row>
    <row r="578" spans="1:40" ht="20.25" customHeight="1" x14ac:dyDescent="0.25">
      <c r="A578" s="126">
        <v>1</v>
      </c>
      <c r="B578" s="77">
        <v>906</v>
      </c>
      <c r="C578" s="77">
        <v>6</v>
      </c>
      <c r="D578" s="81" t="s">
        <v>595</v>
      </c>
      <c r="E578" s="78" t="s">
        <v>561</v>
      </c>
      <c r="F578" s="25">
        <v>115584</v>
      </c>
      <c r="G578" s="55">
        <v>0.17</v>
      </c>
      <c r="H578" s="34">
        <f>DSUM($C$1:$BA$566,G599+1,$H$602:$H$603)</f>
        <v>193105231.08999997</v>
      </c>
      <c r="I578" s="33">
        <f>DSUM($C$1:$BA$566,H599+1,$H$602:$H$603)</f>
        <v>3675035.8524000002</v>
      </c>
      <c r="J578" s="28">
        <f t="shared" si="158"/>
        <v>32203133.190391999</v>
      </c>
      <c r="K578" s="34">
        <f t="shared" ref="K578:L578" si="166">DSUM($C$1:$BA$566,J599+1,$H$602:$H$603)</f>
        <v>190528203.33000001</v>
      </c>
      <c r="L578" s="33">
        <f t="shared" si="166"/>
        <v>3552469.1403999999</v>
      </c>
      <c r="M578" s="28">
        <f t="shared" si="118"/>
        <v>31785874.812232006</v>
      </c>
      <c r="N578" s="34">
        <f t="shared" ref="N578:O578" si="167">DSUM($C$1:$BA$566,M599+1,$H$602:$H$603)</f>
        <v>162465715.23000002</v>
      </c>
      <c r="O578" s="33">
        <f t="shared" si="167"/>
        <v>3176940.0232000002</v>
      </c>
      <c r="P578" s="28">
        <f t="shared" si="120"/>
        <v>27079091.785156004</v>
      </c>
      <c r="Q578" s="34">
        <f t="shared" ref="Q578:R578" si="168">DSUM($C$1:$BA$566,P599+1,$H$602:$H$603)</f>
        <v>173126108.85999998</v>
      </c>
      <c r="R578" s="33">
        <f t="shared" si="168"/>
        <v>3520012.3448999999</v>
      </c>
      <c r="S578" s="28">
        <f t="shared" si="135"/>
        <v>28833036.407566998</v>
      </c>
      <c r="T578" s="34">
        <f t="shared" ref="T578:U578" si="169">DSUM($C$1:$BA$566,S599+1,$H$602:$H$603)</f>
        <v>167202877.65999997</v>
      </c>
      <c r="U578" s="33">
        <f t="shared" si="169"/>
        <v>3561207.656806</v>
      </c>
      <c r="V578" s="28">
        <f t="shared" si="123"/>
        <v>27819083.900542978</v>
      </c>
      <c r="W578" s="34">
        <f t="shared" ref="W578:X578" si="170">DSUM($C$1:$BA$566,V599+1,$H$602:$H$603)</f>
        <v>196212399.64000005</v>
      </c>
      <c r="X578" s="33">
        <f t="shared" si="170"/>
        <v>3923725.7062749998</v>
      </c>
      <c r="Y578" s="28">
        <f t="shared" si="125"/>
        <v>32689074.568733264</v>
      </c>
      <c r="Z578" s="34">
        <f t="shared" ref="Z578" si="171">DSUM($C$1:$BA$566,Y599+1,$H$602:$H$603)</f>
        <v>212739924.67999998</v>
      </c>
      <c r="AA578" s="33">
        <f t="shared" ref="AA578" si="172">DSUM($C$1:$BA$566,Z599+1,$H$602:$H$603)</f>
        <v>4323268.8851449993</v>
      </c>
      <c r="AB578" s="28">
        <f t="shared" si="140"/>
        <v>35430831.485125348</v>
      </c>
      <c r="AC578" s="34"/>
      <c r="AD578" s="33"/>
      <c r="AE578" s="28"/>
      <c r="AF578" s="34"/>
      <c r="AG578" s="33"/>
      <c r="AH578" s="28"/>
      <c r="AI578" s="31">
        <f t="shared" si="150"/>
        <v>30370223.629999999</v>
      </c>
      <c r="AJ578" s="30">
        <f t="shared" si="128"/>
        <v>262.75</v>
      </c>
      <c r="AK578" s="29">
        <f t="shared" si="141"/>
        <v>331.08</v>
      </c>
      <c r="AL578" s="28">
        <f t="shared" si="142"/>
        <v>7897854.7199999979</v>
      </c>
      <c r="AM578" s="27">
        <f t="shared" si="129"/>
        <v>3.3926720818146907E-3</v>
      </c>
      <c r="AN578" s="79">
        <f t="shared" si="130"/>
        <v>3.3926720818146898E-3</v>
      </c>
    </row>
    <row r="579" spans="1:40" ht="20.25" customHeight="1" x14ac:dyDescent="0.25">
      <c r="A579" s="126">
        <v>1</v>
      </c>
      <c r="B579" s="77">
        <v>907</v>
      </c>
      <c r="C579" s="77">
        <v>7</v>
      </c>
      <c r="D579" s="81" t="s">
        <v>595</v>
      </c>
      <c r="E579" s="78" t="s">
        <v>562</v>
      </c>
      <c r="F579" s="25">
        <v>119764</v>
      </c>
      <c r="G579" s="55">
        <v>0.17</v>
      </c>
      <c r="H579" s="34">
        <f>DSUM($C$1:$BA$566,G599+1,$I$602:$I$603)</f>
        <v>171141928.88000003</v>
      </c>
      <c r="I579" s="33">
        <f>DSUM($C$1:$BA$566,H599+1,$I$602:$I$603)</f>
        <v>13385040.781399999</v>
      </c>
      <c r="J579" s="28">
        <f t="shared" si="158"/>
        <v>26818670.976762008</v>
      </c>
      <c r="K579" s="34">
        <f t="shared" ref="K579:L579" si="173">DSUM($C$1:$BA$566,J599+1,$I$602:$I$603)</f>
        <v>168862836.05999991</v>
      </c>
      <c r="L579" s="33">
        <f t="shared" si="173"/>
        <v>14923077.521300001</v>
      </c>
      <c r="M579" s="28">
        <f t="shared" si="118"/>
        <v>26169758.95157899</v>
      </c>
      <c r="N579" s="34">
        <f t="shared" ref="N579:O579" si="174">DSUM($C$1:$BA$566,M599+1,$I$602:$I$603)</f>
        <v>140514956.48999998</v>
      </c>
      <c r="O579" s="33">
        <f t="shared" si="174"/>
        <v>12424324.764699999</v>
      </c>
      <c r="P579" s="28">
        <f t="shared" si="120"/>
        <v>21775407.393300999</v>
      </c>
      <c r="Q579" s="34">
        <f t="shared" ref="Q579:R579" si="175">DSUM($C$1:$BA$566,P599+1,$I$602:$I$603)</f>
        <v>152604076.21999997</v>
      </c>
      <c r="R579" s="33">
        <f t="shared" si="175"/>
        <v>13484433.070999999</v>
      </c>
      <c r="S579" s="28">
        <f t="shared" si="135"/>
        <v>23650339.335329995</v>
      </c>
      <c r="T579" s="34">
        <f t="shared" ref="T579:U579" si="176">DSUM($C$1:$BA$566,S599+1,$I$602:$I$603)</f>
        <v>139080475.20000002</v>
      </c>
      <c r="U579" s="33">
        <f t="shared" si="176"/>
        <v>12518507.394284997</v>
      </c>
      <c r="V579" s="28">
        <f t="shared" si="123"/>
        <v>21515534.526971556</v>
      </c>
      <c r="W579" s="34">
        <f t="shared" ref="W579:X579" si="177">DSUM($C$1:$BA$566,V599+1,$I$602:$I$603)</f>
        <v>170023869.53000003</v>
      </c>
      <c r="X579" s="33">
        <f t="shared" si="177"/>
        <v>14810125.356219001</v>
      </c>
      <c r="Y579" s="28">
        <f t="shared" si="125"/>
        <v>26386336.509542778</v>
      </c>
      <c r="Z579" s="34">
        <f t="shared" ref="Z579" si="178">DSUM($C$1:$BA$566,Y599+1,$I$602:$I$603)</f>
        <v>188550744.28999996</v>
      </c>
      <c r="AA579" s="33">
        <f t="shared" ref="AA579" si="179">DSUM($C$1:$BA$566,Z599+1,$I$602:$I$603)</f>
        <v>14542488.960620997</v>
      </c>
      <c r="AB579" s="28">
        <f t="shared" si="140"/>
        <v>29581403.405994426</v>
      </c>
      <c r="AC579" s="34"/>
      <c r="AD579" s="33"/>
      <c r="AE579" s="28"/>
      <c r="AF579" s="34"/>
      <c r="AG579" s="33"/>
      <c r="AH579" s="28"/>
      <c r="AI579" s="31">
        <f t="shared" si="150"/>
        <v>24581804.23</v>
      </c>
      <c r="AJ579" s="30">
        <f t="shared" si="128"/>
        <v>205.25</v>
      </c>
      <c r="AK579" s="29">
        <f t="shared" si="141"/>
        <v>331.08</v>
      </c>
      <c r="AL579" s="28">
        <f t="shared" si="142"/>
        <v>15069904.119999997</v>
      </c>
      <c r="AM579" s="27">
        <f t="shared" si="129"/>
        <v>6.4735608334345494E-3</v>
      </c>
      <c r="AN579" s="79">
        <f t="shared" si="130"/>
        <v>6.4735608334345503E-3</v>
      </c>
    </row>
    <row r="580" spans="1:40" ht="15.75" customHeight="1" x14ac:dyDescent="0.25">
      <c r="A580" s="126">
        <v>1</v>
      </c>
      <c r="B580" s="77">
        <v>908</v>
      </c>
      <c r="C580" s="77">
        <v>8</v>
      </c>
      <c r="D580" s="81" t="s">
        <v>595</v>
      </c>
      <c r="E580" s="78" t="s">
        <v>563</v>
      </c>
      <c r="F580" s="25">
        <v>296195</v>
      </c>
      <c r="G580" s="55">
        <v>0.17</v>
      </c>
      <c r="H580" s="34">
        <f>DSUM($C$1:$BA$566,G599+1,$J$602:$J$603)</f>
        <v>988802370.54999995</v>
      </c>
      <c r="I580" s="33">
        <f>DSUM($C$1:$BA$566,H599+1,$J$602:$J$603)</f>
        <v>64746373.140299998</v>
      </c>
      <c r="J580" s="28">
        <f t="shared" si="158"/>
        <v>157089519.55964899</v>
      </c>
      <c r="K580" s="34">
        <f t="shared" ref="K580:L580" si="180">DSUM($C$1:$BA$566,J599+1,$J$602:$J$603)</f>
        <v>1017152017.37</v>
      </c>
      <c r="L580" s="33">
        <f t="shared" si="180"/>
        <v>66579029.787199996</v>
      </c>
      <c r="M580" s="28">
        <f t="shared" si="118"/>
        <v>161597407.88907602</v>
      </c>
      <c r="N580" s="34">
        <f t="shared" ref="N580:O580" si="181">DSUM($C$1:$BA$566,M599+1,$J$602:$J$603)</f>
        <v>919219349.28000009</v>
      </c>
      <c r="O580" s="33">
        <f t="shared" si="181"/>
        <v>69219379.402400002</v>
      </c>
      <c r="P580" s="28">
        <f t="shared" si="120"/>
        <v>144499994.87919202</v>
      </c>
      <c r="Q580" s="34">
        <f t="shared" ref="Q580:R580" si="182">DSUM($C$1:$BA$566,P599+1,$J$602:$J$603)</f>
        <v>961613096.75</v>
      </c>
      <c r="R580" s="33">
        <f t="shared" si="182"/>
        <v>71780951.635900006</v>
      </c>
      <c r="S580" s="28">
        <f t="shared" si="135"/>
        <v>151271464.669397</v>
      </c>
      <c r="T580" s="34">
        <f t="shared" ref="T580:U580" si="183">DSUM($C$1:$BA$566,S599+1,$J$602:$J$603)</f>
        <v>887517641.53999984</v>
      </c>
      <c r="U580" s="33">
        <f t="shared" si="183"/>
        <v>65610826.112697996</v>
      </c>
      <c r="V580" s="28">
        <f t="shared" si="123"/>
        <v>139724158.62264132</v>
      </c>
      <c r="W580" s="34">
        <f t="shared" ref="W580:X580" si="184">DSUM($C$1:$BA$566,V599+1,$J$602:$J$603)</f>
        <v>1010284731.01</v>
      </c>
      <c r="X580" s="33">
        <f t="shared" si="184"/>
        <v>76426497.175283983</v>
      </c>
      <c r="Y580" s="28">
        <f t="shared" si="125"/>
        <v>158755899.75190172</v>
      </c>
      <c r="Z580" s="34">
        <f t="shared" ref="Z580" si="185">DSUM($C$1:$BA$566,Y599+1,$J$602:$J$603)</f>
        <v>1101123175.0400002</v>
      </c>
      <c r="AA580" s="33">
        <f t="shared" ref="AA580" si="186">DSUM($C$1:$BA$566,Z599+1,$J$602:$J$603)</f>
        <v>85294069.605542004</v>
      </c>
      <c r="AB580" s="28">
        <f t="shared" si="140"/>
        <v>172690947.92385793</v>
      </c>
      <c r="AC580" s="34"/>
      <c r="AD580" s="33"/>
      <c r="AE580" s="28"/>
      <c r="AF580" s="34"/>
      <c r="AG580" s="33"/>
      <c r="AH580" s="28"/>
      <c r="AI580" s="31">
        <f t="shared" si="150"/>
        <v>153388493.16999999</v>
      </c>
      <c r="AJ580" s="30">
        <f t="shared" si="128"/>
        <v>517.86</v>
      </c>
      <c r="AK580" s="29">
        <f t="shared" si="141"/>
        <v>331.08</v>
      </c>
      <c r="AL580" s="28">
        <f t="shared" si="142"/>
        <v>0</v>
      </c>
      <c r="AM580" s="27">
        <f t="shared" si="129"/>
        <v>0</v>
      </c>
      <c r="AN580" s="79">
        <f t="shared" si="130"/>
        <v>0</v>
      </c>
    </row>
    <row r="581" spans="1:40" ht="15.75" customHeight="1" x14ac:dyDescent="0.25">
      <c r="A581" s="126">
        <v>1</v>
      </c>
      <c r="B581" s="77">
        <v>909</v>
      </c>
      <c r="C581" s="77">
        <v>9</v>
      </c>
      <c r="D581" s="81" t="s">
        <v>595</v>
      </c>
      <c r="E581" s="78" t="s">
        <v>564</v>
      </c>
      <c r="F581" s="25">
        <v>50927</v>
      </c>
      <c r="G581" s="55">
        <v>0.17</v>
      </c>
      <c r="H581" s="34">
        <f>DSUM($C$1:$BA$566,G599+1,$K$602:$K$603)</f>
        <v>64266619.109999999</v>
      </c>
      <c r="I581" s="33">
        <f>DSUM($C$1:$BA$566,H599+1,$K$602:$K$603)</f>
        <v>5268715.9532999992</v>
      </c>
      <c r="J581" s="28">
        <f t="shared" si="158"/>
        <v>10029643.536639001</v>
      </c>
      <c r="K581" s="34">
        <f t="shared" ref="K581:L581" si="187">DSUM($C$1:$BA$566,J599+1,$K$602:$K$603)</f>
        <v>66513139.5</v>
      </c>
      <c r="L581" s="33">
        <f t="shared" si="187"/>
        <v>5462584.8043</v>
      </c>
      <c r="M581" s="28">
        <f t="shared" si="118"/>
        <v>10378594.298269</v>
      </c>
      <c r="N581" s="34">
        <f t="shared" ref="N581:O581" si="188">DSUM($C$1:$BA$566,M599+1,$K$602:$K$603)</f>
        <v>69874850.570000008</v>
      </c>
      <c r="O581" s="33">
        <f t="shared" si="188"/>
        <v>4980081.9064999996</v>
      </c>
      <c r="P581" s="28">
        <f t="shared" si="120"/>
        <v>11032110.672795003</v>
      </c>
      <c r="Q581" s="34">
        <f t="shared" ref="Q581:R581" si="189">DSUM($C$1:$BA$566,P599+1,$K$602:$K$603)</f>
        <v>74712416.780000001</v>
      </c>
      <c r="R581" s="33">
        <f t="shared" si="189"/>
        <v>5295271.9557999996</v>
      </c>
      <c r="S581" s="28">
        <f t="shared" si="135"/>
        <v>11800914.620114002</v>
      </c>
      <c r="T581" s="34">
        <f t="shared" ref="T581:U581" si="190">DSUM($C$1:$BA$566,S599+1,$K$602:$K$603)</f>
        <v>69079829.409999996</v>
      </c>
      <c r="U581" s="33">
        <f t="shared" si="190"/>
        <v>4866455.7524640001</v>
      </c>
      <c r="V581" s="28">
        <f t="shared" si="123"/>
        <v>10916273.52178112</v>
      </c>
      <c r="W581" s="34">
        <f t="shared" ref="W581:X581" si="191">DSUM($C$1:$BA$566,V599+1,$K$602:$K$603)</f>
        <v>83145233.200000003</v>
      </c>
      <c r="X581" s="33">
        <f t="shared" si="191"/>
        <v>6145950.4264600016</v>
      </c>
      <c r="Y581" s="28">
        <f t="shared" si="125"/>
        <v>13089878.071501803</v>
      </c>
      <c r="Z581" s="34">
        <f t="shared" ref="Z581" si="192">DSUM($C$1:$BA$566,Y599+1,$K$602:$K$603)</f>
        <v>97000072.86999999</v>
      </c>
      <c r="AA581" s="33">
        <f t="shared" ref="AA581" si="193">DSUM($C$1:$BA$566,Z599+1,$K$602:$K$603)</f>
        <v>7016857.6712790001</v>
      </c>
      <c r="AB581" s="28">
        <f t="shared" si="140"/>
        <v>15297146.58378257</v>
      </c>
      <c r="AC581" s="34"/>
      <c r="AD581" s="33"/>
      <c r="AE581" s="28"/>
      <c r="AF581" s="34"/>
      <c r="AG581" s="33"/>
      <c r="AH581" s="28"/>
      <c r="AI581" s="31">
        <f t="shared" si="150"/>
        <v>12427264.689999999</v>
      </c>
      <c r="AJ581" s="30">
        <f t="shared" si="128"/>
        <v>244.02</v>
      </c>
      <c r="AK581" s="29">
        <f t="shared" si="141"/>
        <v>331.08</v>
      </c>
      <c r="AL581" s="28">
        <f t="shared" si="142"/>
        <v>4433704.6199999982</v>
      </c>
      <c r="AM581" s="27">
        <f t="shared" si="129"/>
        <v>1.904581233331019E-3</v>
      </c>
      <c r="AN581" s="79">
        <f t="shared" si="130"/>
        <v>1.9045812333310199E-3</v>
      </c>
    </row>
    <row r="582" spans="1:40" ht="15.75" customHeight="1" x14ac:dyDescent="0.25">
      <c r="A582" s="126">
        <v>1</v>
      </c>
      <c r="B582" s="77">
        <v>910</v>
      </c>
      <c r="C582" s="77">
        <v>10</v>
      </c>
      <c r="D582" s="81" t="s">
        <v>595</v>
      </c>
      <c r="E582" s="78" t="s">
        <v>565</v>
      </c>
      <c r="F582" s="25">
        <v>84836</v>
      </c>
      <c r="G582" s="55">
        <v>0.17</v>
      </c>
      <c r="H582" s="34">
        <f>DSUM($C$1:$BA$566,G599+1,$L$602:$L$603)</f>
        <v>92423403.160000011</v>
      </c>
      <c r="I582" s="33">
        <f>DSUM($C$1:$BA$566,H599+1,$L$602:$L$603)</f>
        <v>5263975.3404999999</v>
      </c>
      <c r="J582" s="28">
        <f t="shared" si="158"/>
        <v>14817102.729315003</v>
      </c>
      <c r="K582" s="34">
        <f t="shared" ref="K582:L582" si="194">DSUM($C$1:$BA$566,J599+1,$L$602:$L$603)</f>
        <v>89804285.269999996</v>
      </c>
      <c r="L582" s="33">
        <f t="shared" si="194"/>
        <v>5107315.6768999994</v>
      </c>
      <c r="M582" s="28">
        <f t="shared" si="118"/>
        <v>14398484.830827</v>
      </c>
      <c r="N582" s="34">
        <f t="shared" ref="N582:O582" si="195">DSUM($C$1:$BA$566,M599+1,$L$602:$L$603)</f>
        <v>68401036.750000015</v>
      </c>
      <c r="O582" s="33">
        <f t="shared" si="195"/>
        <v>3995366.7862999998</v>
      </c>
      <c r="P582" s="28">
        <f t="shared" si="120"/>
        <v>10948963.893829003</v>
      </c>
      <c r="Q582" s="34">
        <f t="shared" ref="Q582:R582" si="196">DSUM($C$1:$BA$566,P599+1,$L$602:$L$603)</f>
        <v>77302322.459999993</v>
      </c>
      <c r="R582" s="33">
        <f t="shared" si="196"/>
        <v>4383657.2105999999</v>
      </c>
      <c r="S582" s="28">
        <f t="shared" si="135"/>
        <v>12396173.092397999</v>
      </c>
      <c r="T582" s="34">
        <f t="shared" ref="T582:U582" si="197">DSUM($C$1:$BA$566,S599+1,$L$602:$L$603)</f>
        <v>70597389.469999984</v>
      </c>
      <c r="U582" s="33">
        <f t="shared" si="197"/>
        <v>3992289.0468450002</v>
      </c>
      <c r="V582" s="28">
        <f t="shared" si="123"/>
        <v>11322867.071936347</v>
      </c>
      <c r="W582" s="34">
        <f t="shared" ref="W582:X582" si="198">DSUM($C$1:$BA$566,V599+1,$L$602:$L$603)</f>
        <v>89158464.349999994</v>
      </c>
      <c r="X582" s="33">
        <f t="shared" si="198"/>
        <v>4873277.5356209995</v>
      </c>
      <c r="Y582" s="28">
        <f t="shared" si="125"/>
        <v>14328481.75844443</v>
      </c>
      <c r="Z582" s="34">
        <f t="shared" ref="Z582" si="199">DSUM($C$1:$BA$566,Y599+1,$L$602:$L$603)</f>
        <v>102059374.55</v>
      </c>
      <c r="AA582" s="33">
        <f t="shared" ref="AA582" si="200">DSUM($C$1:$BA$566,Z599+1,$L$602:$L$603)</f>
        <v>5492382.3671880001</v>
      </c>
      <c r="AB582" s="28">
        <f t="shared" si="140"/>
        <v>16416388.671078039</v>
      </c>
      <c r="AC582" s="34"/>
      <c r="AD582" s="33"/>
      <c r="AE582" s="28"/>
      <c r="AF582" s="34"/>
      <c r="AG582" s="33"/>
      <c r="AH582" s="28"/>
      <c r="AI582" s="31">
        <f t="shared" si="150"/>
        <v>13082574.9</v>
      </c>
      <c r="AJ582" s="30">
        <f t="shared" si="128"/>
        <v>154.21</v>
      </c>
      <c r="AK582" s="29">
        <f t="shared" si="141"/>
        <v>331.08</v>
      </c>
      <c r="AL582" s="28">
        <f t="shared" si="142"/>
        <v>15004943.319999998</v>
      </c>
      <c r="AM582" s="27">
        <f t="shared" si="129"/>
        <v>6.4456556996500235E-3</v>
      </c>
      <c r="AN582" s="79">
        <f t="shared" si="130"/>
        <v>6.44565569965002E-3</v>
      </c>
    </row>
    <row r="583" spans="1:40" ht="15.75" customHeight="1" x14ac:dyDescent="0.25">
      <c r="A583" s="126">
        <v>1</v>
      </c>
      <c r="B583" s="77">
        <v>911</v>
      </c>
      <c r="C583" s="77">
        <v>11</v>
      </c>
      <c r="D583" s="81" t="s">
        <v>595</v>
      </c>
      <c r="E583" s="78" t="s">
        <v>566</v>
      </c>
      <c r="F583" s="25">
        <v>78034</v>
      </c>
      <c r="G583" s="55">
        <v>0.17</v>
      </c>
      <c r="H583" s="34">
        <f>DSUM($C$1:$BA$566,G599+1,$M$602:$M$603)</f>
        <v>89983953.329999998</v>
      </c>
      <c r="I583" s="33">
        <f>DSUM($C$1:$BA$566,H599+1,$M$602:$M$603)</f>
        <v>6326914.7977999998</v>
      </c>
      <c r="J583" s="28">
        <f t="shared" si="158"/>
        <v>14221696.550473999</v>
      </c>
      <c r="K583" s="34">
        <f t="shared" ref="K583:L583" si="201">DSUM($C$1:$BA$566,J599+1,$M$602:$M$603)</f>
        <v>88921725.790000007</v>
      </c>
      <c r="L583" s="33">
        <f t="shared" si="201"/>
        <v>7040843.5251000002</v>
      </c>
      <c r="M583" s="28">
        <f t="shared" si="118"/>
        <v>13919749.985033</v>
      </c>
      <c r="N583" s="34">
        <f t="shared" ref="N583:O583" si="202">DSUM($C$1:$BA$566,M599+1,$M$602:$M$603)</f>
        <v>75426469.579999998</v>
      </c>
      <c r="O583" s="33">
        <f t="shared" si="202"/>
        <v>5673633.8041999992</v>
      </c>
      <c r="P583" s="28">
        <f t="shared" si="120"/>
        <v>11857982.081886001</v>
      </c>
      <c r="Q583" s="34">
        <f t="shared" ref="Q583:R583" si="203">DSUM($C$1:$BA$566,P599+1,$M$602:$M$603)</f>
        <v>85053762.680000007</v>
      </c>
      <c r="R583" s="33">
        <f t="shared" si="203"/>
        <v>6374729.1764000002</v>
      </c>
      <c r="S583" s="28">
        <f t="shared" si="135"/>
        <v>13375435.695612</v>
      </c>
      <c r="T583" s="34">
        <f t="shared" ref="T583:U583" si="204">DSUM($C$1:$BA$566,S599+1,$M$602:$M$603)</f>
        <v>75740600.5</v>
      </c>
      <c r="U583" s="33">
        <f t="shared" si="204"/>
        <v>5742654.021164</v>
      </c>
      <c r="V583" s="28">
        <f t="shared" si="123"/>
        <v>11899650.901402121</v>
      </c>
      <c r="W583" s="34">
        <f t="shared" ref="W583:X583" si="205">DSUM($C$1:$BA$566,V599+1,$M$602:$M$603)</f>
        <v>96791817.86999999</v>
      </c>
      <c r="X583" s="33">
        <f t="shared" si="205"/>
        <v>7773911.851011999</v>
      </c>
      <c r="Y583" s="28">
        <f t="shared" si="125"/>
        <v>15133044.023227958</v>
      </c>
      <c r="Z583" s="34">
        <f t="shared" ref="Z583" si="206">DSUM($C$1:$BA$566,Y599+1,$M$602:$M$603)</f>
        <v>110230627.43000001</v>
      </c>
      <c r="AA583" s="33">
        <f t="shared" ref="AA583" si="207">DSUM($C$1:$BA$566,Z599+1,$M$602:$M$603)</f>
        <v>8794755.4561780002</v>
      </c>
      <c r="AB583" s="28">
        <f t="shared" si="140"/>
        <v>17244098.235549744</v>
      </c>
      <c r="AC583" s="34"/>
      <c r="AD583" s="33"/>
      <c r="AE583" s="28"/>
      <c r="AF583" s="34"/>
      <c r="AG583" s="33"/>
      <c r="AH583" s="28"/>
      <c r="AI583" s="31">
        <f t="shared" si="150"/>
        <v>13902042.189999999</v>
      </c>
      <c r="AJ583" s="30">
        <f t="shared" si="128"/>
        <v>178.15</v>
      </c>
      <c r="AK583" s="29">
        <f t="shared" si="141"/>
        <v>331.08</v>
      </c>
      <c r="AL583" s="28">
        <f t="shared" si="142"/>
        <v>11933739.619999999</v>
      </c>
      <c r="AM583" s="27">
        <f t="shared" si="129"/>
        <v>5.1263623700107596E-3</v>
      </c>
      <c r="AN583" s="79">
        <f t="shared" si="130"/>
        <v>5.1263623700107596E-3</v>
      </c>
    </row>
    <row r="584" spans="1:40" ht="15.75" customHeight="1" x14ac:dyDescent="0.25">
      <c r="A584" s="126">
        <v>1</v>
      </c>
      <c r="B584" s="77">
        <v>912</v>
      </c>
      <c r="C584" s="77">
        <v>12</v>
      </c>
      <c r="D584" s="81" t="s">
        <v>595</v>
      </c>
      <c r="E584" s="78" t="s">
        <v>567</v>
      </c>
      <c r="F584" s="25">
        <v>158575</v>
      </c>
      <c r="G584" s="55">
        <v>0.17</v>
      </c>
      <c r="H584" s="34">
        <f>DSUM($C$1:$BA$566,G599+1,$N$602:$N$603)</f>
        <v>191729625.45000002</v>
      </c>
      <c r="I584" s="33">
        <f>DSUM($C$1:$BA$566,H599+1,$N$602:$N$603)</f>
        <v>15935434.024300002</v>
      </c>
      <c r="J584" s="28">
        <f t="shared" si="158"/>
        <v>29885012.542369004</v>
      </c>
      <c r="K584" s="34">
        <f t="shared" ref="K584:L584" si="208">DSUM($C$1:$BA$566,J599+1,$N$602:$N$603)</f>
        <v>192389364.24999997</v>
      </c>
      <c r="L584" s="33">
        <f t="shared" si="208"/>
        <v>18085075.332400002</v>
      </c>
      <c r="M584" s="28">
        <f t="shared" si="118"/>
        <v>29631729.115991998</v>
      </c>
      <c r="N584" s="34">
        <f t="shared" ref="N584:O584" si="209">DSUM($C$1:$BA$566,M599+1,$N$602:$N$603)</f>
        <v>158320664.90000001</v>
      </c>
      <c r="O584" s="33">
        <f t="shared" si="209"/>
        <v>14634811.804199999</v>
      </c>
      <c r="P584" s="28">
        <f t="shared" si="120"/>
        <v>24426595.026286002</v>
      </c>
      <c r="Q584" s="34">
        <f t="shared" ref="Q584:R584" si="210">DSUM($C$1:$BA$566,P599+1,$N$602:$N$603)</f>
        <v>174698846.91999996</v>
      </c>
      <c r="R584" s="33">
        <f t="shared" si="210"/>
        <v>16152452.114500003</v>
      </c>
      <c r="S584" s="28">
        <f t="shared" si="135"/>
        <v>26952887.116934992</v>
      </c>
      <c r="T584" s="34">
        <f t="shared" ref="T584:U584" si="211">DSUM($C$1:$BA$566,S599+1,$N$602:$N$603)</f>
        <v>147259980.82000002</v>
      </c>
      <c r="U584" s="33">
        <f t="shared" si="211"/>
        <v>13753303.828168001</v>
      </c>
      <c r="V584" s="28">
        <f t="shared" si="123"/>
        <v>22696135.088611446</v>
      </c>
      <c r="W584" s="34">
        <f t="shared" ref="W584:X584" si="212">DSUM($C$1:$BA$566,V599+1,$N$602:$N$603)</f>
        <v>190953718.31999999</v>
      </c>
      <c r="X584" s="33">
        <f t="shared" si="212"/>
        <v>17324997.565329999</v>
      </c>
      <c r="Y584" s="28">
        <f t="shared" si="125"/>
        <v>29516882.5282939</v>
      </c>
      <c r="Z584" s="34">
        <f t="shared" ref="Z584" si="213">DSUM($C$1:$BA$566,Y599+1,$N$602:$N$603)</f>
        <v>218560682.13000003</v>
      </c>
      <c r="AA584" s="33">
        <f t="shared" ref="AA584" si="214">DSUM($C$1:$BA$566,Z599+1,$N$602:$N$603)</f>
        <v>19664611.520094998</v>
      </c>
      <c r="AB584" s="28">
        <f t="shared" si="140"/>
        <v>33812332.003683858</v>
      </c>
      <c r="AC584" s="34"/>
      <c r="AD584" s="33"/>
      <c r="AE584" s="28"/>
      <c r="AF584" s="34"/>
      <c r="AG584" s="33"/>
      <c r="AH584" s="28"/>
      <c r="AI584" s="31">
        <f t="shared" si="150"/>
        <v>27480966.350000001</v>
      </c>
      <c r="AJ584" s="30">
        <f t="shared" si="128"/>
        <v>173.3</v>
      </c>
      <c r="AK584" s="29">
        <f t="shared" si="141"/>
        <v>331.08</v>
      </c>
      <c r="AL584" s="28">
        <f t="shared" si="142"/>
        <v>25019963.499999996</v>
      </c>
      <c r="AM584" s="27">
        <f t="shared" si="129"/>
        <v>1.0747796036247243E-2</v>
      </c>
      <c r="AN584" s="79">
        <f t="shared" si="130"/>
        <v>1.07477960362472E-2</v>
      </c>
    </row>
    <row r="585" spans="1:40" ht="15.75" customHeight="1" x14ac:dyDescent="0.25">
      <c r="A585" s="126">
        <v>1</v>
      </c>
      <c r="B585" s="77">
        <v>913</v>
      </c>
      <c r="C585" s="77">
        <v>13</v>
      </c>
      <c r="D585" s="81" t="s">
        <v>595</v>
      </c>
      <c r="E585" s="78" t="s">
        <v>568</v>
      </c>
      <c r="F585" s="25">
        <v>170017</v>
      </c>
      <c r="G585" s="55">
        <v>0.17</v>
      </c>
      <c r="H585" s="34">
        <f>DSUM($C$1:$BA$566,G599+1,$O$602:$O$603)</f>
        <v>319780977.24000001</v>
      </c>
      <c r="I585" s="33">
        <f>DSUM($C$1:$BA$566,H599+1,$O$602:$O$603)</f>
        <v>23934731.009599999</v>
      </c>
      <c r="J585" s="28">
        <f t="shared" si="158"/>
        <v>50293861.859168008</v>
      </c>
      <c r="K585" s="34">
        <f t="shared" ref="K585:L585" si="215">DSUM($C$1:$BA$566,J599+1,$O$602:$O$603)</f>
        <v>335535009.25999999</v>
      </c>
      <c r="L585" s="33">
        <f t="shared" si="215"/>
        <v>22804146.273199998</v>
      </c>
      <c r="M585" s="28">
        <f t="shared" si="118"/>
        <v>53164246.707756005</v>
      </c>
      <c r="N585" s="34">
        <f t="shared" ref="N585:O585" si="216">DSUM($C$1:$BA$566,M599+1,$O$602:$O$603)</f>
        <v>296530243.17000002</v>
      </c>
      <c r="O585" s="33">
        <f t="shared" si="216"/>
        <v>22374276.9626</v>
      </c>
      <c r="P585" s="28">
        <f t="shared" si="120"/>
        <v>46606514.255258009</v>
      </c>
      <c r="Q585" s="34">
        <f t="shared" ref="Q585:R585" si="217">DSUM($C$1:$BA$566,P599+1,$O$602:$O$603)</f>
        <v>326597994.27999991</v>
      </c>
      <c r="R585" s="33">
        <f t="shared" si="217"/>
        <v>24622690.035099998</v>
      </c>
      <c r="S585" s="28">
        <f t="shared" si="135"/>
        <v>51335801.721632995</v>
      </c>
      <c r="T585" s="34">
        <f t="shared" ref="T585:U585" si="218">DSUM($C$1:$BA$566,S599+1,$O$602:$O$603)</f>
        <v>303858307.39999992</v>
      </c>
      <c r="U585" s="33">
        <f t="shared" si="218"/>
        <v>22900055.197208002</v>
      </c>
      <c r="V585" s="28">
        <f t="shared" si="123"/>
        <v>47762902.87447463</v>
      </c>
      <c r="W585" s="34">
        <f t="shared" ref="W585:X585" si="219">DSUM($C$1:$BA$566,V599+1,$O$602:$O$603)</f>
        <v>365163572.29999989</v>
      </c>
      <c r="X585" s="33">
        <f t="shared" si="219"/>
        <v>27005487.002988003</v>
      </c>
      <c r="Y585" s="28">
        <f t="shared" si="125"/>
        <v>57486874.500492029</v>
      </c>
      <c r="Z585" s="34">
        <f t="shared" ref="Z585" si="220">DSUM($C$1:$BA$566,Y599+1,$O$602:$O$603)</f>
        <v>405876701.04999995</v>
      </c>
      <c r="AA585" s="33">
        <f t="shared" ref="AA585" si="221">DSUM($C$1:$BA$566,Z599+1,$O$602:$O$603)</f>
        <v>29360621.386464998</v>
      </c>
      <c r="AB585" s="28">
        <f t="shared" si="140"/>
        <v>64007733.542800941</v>
      </c>
      <c r="AC585" s="34"/>
      <c r="AD585" s="33"/>
      <c r="AE585" s="28"/>
      <c r="AF585" s="34"/>
      <c r="AG585" s="33"/>
      <c r="AH585" s="28"/>
      <c r="AI585" s="31">
        <f t="shared" si="150"/>
        <v>53439965.380000003</v>
      </c>
      <c r="AJ585" s="30">
        <f t="shared" si="128"/>
        <v>314.32</v>
      </c>
      <c r="AK585" s="29">
        <f t="shared" si="141"/>
        <v>331.08</v>
      </c>
      <c r="AL585" s="28">
        <f t="shared" si="142"/>
        <v>2849484.9199999985</v>
      </c>
      <c r="AM585" s="27">
        <f t="shared" si="129"/>
        <v>1.2240498563685868E-3</v>
      </c>
      <c r="AN585" s="79">
        <f t="shared" si="130"/>
        <v>1.22404985636859E-3</v>
      </c>
    </row>
    <row r="586" spans="1:40" ht="15.75" customHeight="1" x14ac:dyDescent="0.25">
      <c r="A586" s="126">
        <v>1</v>
      </c>
      <c r="B586" s="77">
        <v>914</v>
      </c>
      <c r="C586" s="77">
        <v>14</v>
      </c>
      <c r="D586" s="81" t="s">
        <v>595</v>
      </c>
      <c r="E586" s="78" t="s">
        <v>569</v>
      </c>
      <c r="F586" s="25">
        <v>305032</v>
      </c>
      <c r="G586" s="55">
        <v>0.17</v>
      </c>
      <c r="H586" s="34">
        <f>DSUM($C$1:$BA$566,G599+1,$P$602:$P$603)</f>
        <v>532430841.62000006</v>
      </c>
      <c r="I586" s="33">
        <f>DSUM($C$1:$BA$566,H599+1,$P$602:$P$603)</f>
        <v>51671277.608699992</v>
      </c>
      <c r="J586" s="28">
        <f t="shared" si="158"/>
        <v>81729125.881921023</v>
      </c>
      <c r="K586" s="34">
        <f t="shared" ref="K586:L586" si="222">DSUM($C$1:$BA$566,J599+1,$P$602:$P$603)</f>
        <v>515662469.75000012</v>
      </c>
      <c r="L586" s="33">
        <f t="shared" si="222"/>
        <v>50861196.41870001</v>
      </c>
      <c r="M586" s="28">
        <f t="shared" si="118"/>
        <v>79016216.466321036</v>
      </c>
      <c r="N586" s="34">
        <f t="shared" ref="N586:O586" si="223">DSUM($C$1:$BA$566,M599+1,$P$602:$P$603)</f>
        <v>441050966.19000006</v>
      </c>
      <c r="O586" s="33">
        <f t="shared" si="223"/>
        <v>42707319.095699996</v>
      </c>
      <c r="P586" s="28">
        <f t="shared" si="120"/>
        <v>67718420.006031007</v>
      </c>
      <c r="Q586" s="34">
        <f t="shared" ref="Q586:R586" si="224">DSUM($C$1:$BA$566,P599+1,$P$602:$P$603)</f>
        <v>500317918.6500001</v>
      </c>
      <c r="R586" s="33">
        <f t="shared" si="224"/>
        <v>47931229.1162</v>
      </c>
      <c r="S586" s="28">
        <f t="shared" si="135"/>
        <v>76905737.220746025</v>
      </c>
      <c r="T586" s="34">
        <f t="shared" ref="T586:U586" si="225">DSUM($C$1:$BA$566,S599+1,$P$602:$P$603)</f>
        <v>446410218.51000005</v>
      </c>
      <c r="U586" s="33">
        <f t="shared" si="225"/>
        <v>43572122.081951998</v>
      </c>
      <c r="V586" s="28">
        <f t="shared" si="123"/>
        <v>68482476.392768174</v>
      </c>
      <c r="W586" s="34">
        <f t="shared" ref="W586:X586" si="226">DSUM($C$1:$BA$566,V599+1,$P$602:$P$603)</f>
        <v>547500074.77999985</v>
      </c>
      <c r="X586" s="33">
        <f t="shared" si="226"/>
        <v>52420633.204155996</v>
      </c>
      <c r="Y586" s="28">
        <f t="shared" si="125"/>
        <v>84163505.06789346</v>
      </c>
      <c r="Z586" s="34">
        <f t="shared" ref="Z586" si="227">DSUM($C$1:$BA$566,Y599+1,$P$602:$P$603)</f>
        <v>612209564.73999989</v>
      </c>
      <c r="AA586" s="33">
        <f t="shared" ref="AA586" si="228">DSUM($C$1:$BA$566,Z599+1,$P$602:$P$603)</f>
        <v>58342166.682901993</v>
      </c>
      <c r="AB586" s="28">
        <f t="shared" si="140"/>
        <v>94157457.669706658</v>
      </c>
      <c r="AC586" s="34"/>
      <c r="AD586" s="33"/>
      <c r="AE586" s="28"/>
      <c r="AF586" s="34"/>
      <c r="AG586" s="33"/>
      <c r="AH586" s="28"/>
      <c r="AI586" s="31">
        <f t="shared" si="150"/>
        <v>78285519.269999996</v>
      </c>
      <c r="AJ586" s="30">
        <f t="shared" si="128"/>
        <v>256.64999999999998</v>
      </c>
      <c r="AK586" s="29">
        <f t="shared" si="141"/>
        <v>331.08</v>
      </c>
      <c r="AL586" s="28">
        <f t="shared" si="142"/>
        <v>22703531.760000002</v>
      </c>
      <c r="AM586" s="27">
        <f t="shared" si="129"/>
        <v>9.7527292019807081E-3</v>
      </c>
      <c r="AN586" s="79">
        <f t="shared" si="130"/>
        <v>9.7527292019807098E-3</v>
      </c>
    </row>
    <row r="587" spans="1:40" ht="15.75" customHeight="1" x14ac:dyDescent="0.25">
      <c r="A587" s="126">
        <v>1</v>
      </c>
      <c r="B587" s="77">
        <v>915</v>
      </c>
      <c r="C587" s="77">
        <v>15</v>
      </c>
      <c r="D587" s="81" t="s">
        <v>595</v>
      </c>
      <c r="E587" s="78" t="s">
        <v>570</v>
      </c>
      <c r="F587" s="25">
        <v>109375</v>
      </c>
      <c r="G587" s="55">
        <v>0.17</v>
      </c>
      <c r="H587" s="34">
        <f>DSUM($C$1:$BA$566,G599+1,$Q$602:$Q$603)</f>
        <v>185189662.90000001</v>
      </c>
      <c r="I587" s="33">
        <f>DSUM($C$1:$BA$566,H599+1,$Q$602:$Q$603)</f>
        <v>16037706.618799999</v>
      </c>
      <c r="J587" s="28">
        <f t="shared" si="158"/>
        <v>28755832.567804001</v>
      </c>
      <c r="K587" s="34">
        <f t="shared" ref="K587:L587" si="229">DSUM($C$1:$BA$566,J599+1,$Q$602:$Q$603)</f>
        <v>191622874.71000001</v>
      </c>
      <c r="L587" s="33">
        <f t="shared" si="229"/>
        <v>16513491.866600001</v>
      </c>
      <c r="M587" s="28">
        <f t="shared" si="118"/>
        <v>29768595.083378002</v>
      </c>
      <c r="N587" s="34">
        <f t="shared" ref="N587:O587" si="230">DSUM($C$1:$BA$566,M599+1,$Q$602:$Q$603)</f>
        <v>167136250.14999998</v>
      </c>
      <c r="O587" s="33">
        <f t="shared" si="230"/>
        <v>13239385.330199998</v>
      </c>
      <c r="P587" s="28">
        <f t="shared" si="120"/>
        <v>26162467.019366</v>
      </c>
      <c r="Q587" s="34">
        <f t="shared" ref="Q587:R587" si="231">DSUM($C$1:$BA$566,P599+1,$Q$602:$Q$603)</f>
        <v>174531235.27999997</v>
      </c>
      <c r="R587" s="33">
        <f t="shared" si="231"/>
        <v>14003146.829700001</v>
      </c>
      <c r="S587" s="28">
        <f t="shared" si="135"/>
        <v>27289775.036550999</v>
      </c>
      <c r="T587" s="34">
        <f t="shared" ref="T587:U587" si="232">DSUM($C$1:$BA$566,S599+1,$Q$602:$Q$603)</f>
        <v>166231708.22999999</v>
      </c>
      <c r="U587" s="33">
        <f t="shared" si="232"/>
        <v>13403836.704515001</v>
      </c>
      <c r="V587" s="28">
        <f t="shared" si="123"/>
        <v>25980738.159332447</v>
      </c>
      <c r="W587" s="34">
        <f t="shared" ref="W587:X587" si="233">DSUM($C$1:$BA$566,V599+1,$Q$602:$Q$603)</f>
        <v>200450651.47</v>
      </c>
      <c r="X587" s="33">
        <f t="shared" si="233"/>
        <v>15937113.324825</v>
      </c>
      <c r="Y587" s="28">
        <f t="shared" si="125"/>
        <v>31367301.484679755</v>
      </c>
      <c r="Z587" s="34">
        <f t="shared" ref="Z587" si="234">DSUM($C$1:$BA$566,Y599+1,$Q$602:$Q$603)</f>
        <v>227077000.22</v>
      </c>
      <c r="AA587" s="33">
        <f t="shared" ref="AA587" si="235">DSUM($C$1:$BA$566,Z599+1,$Q$602:$Q$603)</f>
        <v>18033575.862987</v>
      </c>
      <c r="AB587" s="28">
        <f t="shared" si="140"/>
        <v>35537382.140692212</v>
      </c>
      <c r="AC587" s="34"/>
      <c r="AD587" s="33"/>
      <c r="AE587" s="28"/>
      <c r="AF587" s="34"/>
      <c r="AG587" s="33"/>
      <c r="AH587" s="28"/>
      <c r="AI587" s="31">
        <f t="shared" si="150"/>
        <v>29267532.77</v>
      </c>
      <c r="AJ587" s="30">
        <f t="shared" si="128"/>
        <v>267.58999999999997</v>
      </c>
      <c r="AK587" s="29">
        <f t="shared" si="141"/>
        <v>331.08</v>
      </c>
      <c r="AL587" s="28">
        <f t="shared" si="142"/>
        <v>6944218.7500000009</v>
      </c>
      <c r="AM587" s="27">
        <f t="shared" si="129"/>
        <v>2.9830198096045908E-3</v>
      </c>
      <c r="AN587" s="79">
        <f t="shared" si="130"/>
        <v>2.9830198096045899E-3</v>
      </c>
    </row>
    <row r="588" spans="1:40" ht="18.75" customHeight="1" x14ac:dyDescent="0.25">
      <c r="A588" s="126">
        <v>1</v>
      </c>
      <c r="B588" s="77">
        <v>916</v>
      </c>
      <c r="C588" s="77">
        <v>16</v>
      </c>
      <c r="D588" s="81" t="s">
        <v>595</v>
      </c>
      <c r="E588" s="78" t="s">
        <v>571</v>
      </c>
      <c r="F588" s="25">
        <v>179521</v>
      </c>
      <c r="G588" s="55">
        <v>0.17</v>
      </c>
      <c r="H588" s="34">
        <f>DSUM($C$1:$BA$566,G599+1,$R$602:$R$603)</f>
        <v>173708642.99000004</v>
      </c>
      <c r="I588" s="33">
        <f>DSUM($C$1:$BA$566,H599+1,$R$602:$R$603)</f>
        <v>14538379.690600002</v>
      </c>
      <c r="J588" s="28">
        <f t="shared" si="158"/>
        <v>27058944.760898009</v>
      </c>
      <c r="K588" s="34">
        <f t="shared" ref="K588:L588" si="236">DSUM($C$1:$BA$566,J599+1,$R$602:$R$603)</f>
        <v>163472765.46000001</v>
      </c>
      <c r="L588" s="33">
        <f t="shared" si="236"/>
        <v>14227938.040199999</v>
      </c>
      <c r="M588" s="28">
        <f t="shared" si="118"/>
        <v>25371620.661366004</v>
      </c>
      <c r="N588" s="34">
        <f t="shared" ref="N588:O588" si="237">DSUM($C$1:$BA$566,M599+1,$R$602:$R$603)</f>
        <v>153008208.56000003</v>
      </c>
      <c r="O588" s="33">
        <f t="shared" si="237"/>
        <v>11111148.782999998</v>
      </c>
      <c r="P588" s="28">
        <f t="shared" si="120"/>
        <v>24122500.162090007</v>
      </c>
      <c r="Q588" s="34">
        <f t="shared" ref="Q588:R588" si="238">DSUM($C$1:$BA$566,P599+1,$R$602:$R$603)</f>
        <v>160689457.68000001</v>
      </c>
      <c r="R588" s="33">
        <f t="shared" si="238"/>
        <v>11762250.477200001</v>
      </c>
      <c r="S588" s="28">
        <f t="shared" si="135"/>
        <v>25317625.224476002</v>
      </c>
      <c r="T588" s="34">
        <f t="shared" ref="T588:U588" si="239">DSUM($C$1:$BA$566,S599+1,$R$602:$R$603)</f>
        <v>134946434.41</v>
      </c>
      <c r="U588" s="33">
        <f t="shared" si="239"/>
        <v>10775403.848231997</v>
      </c>
      <c r="V588" s="28">
        <f t="shared" si="123"/>
        <v>21109075.19550056</v>
      </c>
      <c r="W588" s="34">
        <f t="shared" ref="W588:X588" si="240">DSUM($C$1:$BA$566,V599+1,$R$602:$R$603)</f>
        <v>180601828.94000006</v>
      </c>
      <c r="X588" s="33">
        <f t="shared" si="240"/>
        <v>12828258.583415998</v>
      </c>
      <c r="Y588" s="28">
        <f t="shared" si="125"/>
        <v>28521506.960619293</v>
      </c>
      <c r="Z588" s="34">
        <f t="shared" ref="Z588" si="241">DSUM($C$1:$BA$566,Y599+1,$R$602:$R$603)</f>
        <v>211673355.52000001</v>
      </c>
      <c r="AA588" s="33">
        <f t="shared" ref="AA588" si="242">DSUM($C$1:$BA$566,Z599+1,$R$602:$R$603)</f>
        <v>15429850.259146001</v>
      </c>
      <c r="AB588" s="28">
        <f t="shared" si="140"/>
        <v>33361395.894345183</v>
      </c>
      <c r="AC588" s="34"/>
      <c r="AD588" s="33"/>
      <c r="AE588" s="28"/>
      <c r="AF588" s="34"/>
      <c r="AG588" s="33"/>
      <c r="AH588" s="28"/>
      <c r="AI588" s="31">
        <f t="shared" si="150"/>
        <v>26486420.690000001</v>
      </c>
      <c r="AJ588" s="30">
        <f t="shared" si="128"/>
        <v>147.54</v>
      </c>
      <c r="AK588" s="29">
        <f t="shared" si="141"/>
        <v>331.08</v>
      </c>
      <c r="AL588" s="28">
        <f t="shared" si="142"/>
        <v>32949284.34</v>
      </c>
      <c r="AM588" s="27">
        <f t="shared" si="129"/>
        <v>1.4153984981897972E-2</v>
      </c>
      <c r="AN588" s="79">
        <f t="shared" si="130"/>
        <v>1.4153984981898E-2</v>
      </c>
    </row>
    <row r="589" spans="1:40" ht="15.75" customHeight="1" x14ac:dyDescent="0.25">
      <c r="A589" s="126">
        <v>1</v>
      </c>
      <c r="B589" s="77">
        <v>917</v>
      </c>
      <c r="C589" s="77">
        <v>17</v>
      </c>
      <c r="D589" s="81" t="s">
        <v>595</v>
      </c>
      <c r="E589" s="78" t="s">
        <v>572</v>
      </c>
      <c r="F589" s="25">
        <v>454798</v>
      </c>
      <c r="G589" s="55">
        <v>0.17</v>
      </c>
      <c r="H589" s="34">
        <f>DSUM($C$1:$BA$566,G599+1,$S$602:$S$603)</f>
        <v>1049023328.2800001</v>
      </c>
      <c r="I589" s="33">
        <f>DSUM($C$1:$BA$566,H599+1,$S$602:$S$603)</f>
        <v>85823298.451799944</v>
      </c>
      <c r="J589" s="28">
        <f t="shared" si="158"/>
        <v>163744005.07079402</v>
      </c>
      <c r="K589" s="34">
        <f t="shared" ref="K589:L589" si="243">DSUM($C$1:$BA$566,J599+1,$S$602:$S$603)</f>
        <v>1060102492.4100001</v>
      </c>
      <c r="L589" s="33">
        <f t="shared" si="243"/>
        <v>85257100.043200001</v>
      </c>
      <c r="M589" s="28">
        <f t="shared" si="118"/>
        <v>165723716.70235601</v>
      </c>
      <c r="N589" s="34">
        <f t="shared" ref="N589:O589" si="244">DSUM($C$1:$BA$566,M599+1,$S$602:$S$603)</f>
        <v>937994579.59000003</v>
      </c>
      <c r="O589" s="33">
        <f t="shared" si="244"/>
        <v>74459828.988700017</v>
      </c>
      <c r="P589" s="28">
        <f t="shared" si="120"/>
        <v>146800907.60222101</v>
      </c>
      <c r="Q589" s="34">
        <f t="shared" ref="Q589:R589" si="245">DSUM($C$1:$BA$566,P599+1,$S$602:$S$603)</f>
        <v>994997902.7900002</v>
      </c>
      <c r="R589" s="33">
        <f t="shared" si="245"/>
        <v>80007987.431699991</v>
      </c>
      <c r="S589" s="28">
        <f t="shared" si="135"/>
        <v>155548285.61091104</v>
      </c>
      <c r="T589" s="34">
        <f t="shared" ref="T589:U589" si="246">DSUM($C$1:$BA$566,S599+1,$S$602:$S$603)</f>
        <v>959161925.08999979</v>
      </c>
      <c r="U589" s="33">
        <f t="shared" si="246"/>
        <v>80898125.302957997</v>
      </c>
      <c r="V589" s="28">
        <f t="shared" si="123"/>
        <v>149304845.96379712</v>
      </c>
      <c r="W589" s="34">
        <f t="shared" ref="W589:X589" si="247">DSUM($C$1:$BA$566,V599+1,$S$602:$S$603)</f>
        <v>1136484061.52</v>
      </c>
      <c r="X589" s="33">
        <f t="shared" si="247"/>
        <v>116282637.50187099</v>
      </c>
      <c r="Y589" s="28">
        <f t="shared" si="125"/>
        <v>173434242.08308193</v>
      </c>
      <c r="Z589" s="34">
        <f t="shared" ref="Z589" si="248">DSUM($C$1:$BA$566,Y599+1,$S$602:$S$603)</f>
        <v>1250230666.9899995</v>
      </c>
      <c r="AA589" s="33">
        <f t="shared" ref="AA589" si="249">DSUM($C$1:$BA$566,Z599+1,$S$602:$S$603)</f>
        <v>128286406.84695099</v>
      </c>
      <c r="AB589" s="28">
        <f t="shared" si="140"/>
        <v>190730524.22431827</v>
      </c>
      <c r="AC589" s="34"/>
      <c r="AD589" s="33"/>
      <c r="AE589" s="28"/>
      <c r="AF589" s="34"/>
      <c r="AG589" s="33"/>
      <c r="AH589" s="28"/>
      <c r="AI589" s="31">
        <f t="shared" si="150"/>
        <v>163163761.09999999</v>
      </c>
      <c r="AJ589" s="30">
        <f t="shared" si="128"/>
        <v>358.76</v>
      </c>
      <c r="AK589" s="29">
        <f t="shared" si="141"/>
        <v>331.08</v>
      </c>
      <c r="AL589" s="28">
        <f t="shared" si="142"/>
        <v>0</v>
      </c>
      <c r="AM589" s="27">
        <f t="shared" si="129"/>
        <v>0</v>
      </c>
      <c r="AN589" s="79">
        <f t="shared" si="130"/>
        <v>0</v>
      </c>
    </row>
    <row r="590" spans="1:40" ht="15.75" customHeight="1" x14ac:dyDescent="0.25">
      <c r="A590" s="126">
        <v>1</v>
      </c>
      <c r="B590" s="77">
        <v>918</v>
      </c>
      <c r="C590" s="77">
        <v>18</v>
      </c>
      <c r="D590" s="81" t="s">
        <v>595</v>
      </c>
      <c r="E590" s="78" t="s">
        <v>573</v>
      </c>
      <c r="F590" s="25">
        <v>208055</v>
      </c>
      <c r="G590" s="55">
        <v>0.17</v>
      </c>
      <c r="H590" s="34">
        <f>DSUM($C$1:$BA$566,G599+1,$T$602:$T$603)</f>
        <v>646918307.62999988</v>
      </c>
      <c r="I590" s="33">
        <f>DSUM($C$1:$BA$566,H599+1,$T$602:$T$603)</f>
        <v>30198394.730999995</v>
      </c>
      <c r="J590" s="28">
        <f t="shared" si="158"/>
        <v>104842385.19283</v>
      </c>
      <c r="K590" s="34">
        <f t="shared" ref="K590:L590" si="250">DSUM($C$1:$BA$566,J599+1,$T$602:$T$603)</f>
        <v>670873610.51999998</v>
      </c>
      <c r="L590" s="33">
        <f t="shared" si="250"/>
        <v>31961702.242800001</v>
      </c>
      <c r="M590" s="28">
        <f t="shared" si="118"/>
        <v>108615024.407124</v>
      </c>
      <c r="N590" s="34">
        <f t="shared" ref="N590:O590" si="251">DSUM($C$1:$BA$566,M599+1,$T$602:$T$603)</f>
        <v>615548580.48999977</v>
      </c>
      <c r="O590" s="33">
        <f t="shared" si="251"/>
        <v>37548269.307599999</v>
      </c>
      <c r="P590" s="28">
        <f t="shared" si="120"/>
        <v>98260052.901007965</v>
      </c>
      <c r="Q590" s="34">
        <f t="shared" ref="Q590:R590" si="252">DSUM($C$1:$BA$566,P599+1,$T$602:$T$603)</f>
        <v>648968329.21000004</v>
      </c>
      <c r="R590" s="33">
        <f t="shared" si="252"/>
        <v>39450489.734100007</v>
      </c>
      <c r="S590" s="28">
        <f t="shared" si="135"/>
        <v>103618032.71090302</v>
      </c>
      <c r="T590" s="34">
        <f t="shared" ref="T590:U590" si="253">DSUM($C$1:$BA$566,S599+1,$T$602:$T$603)</f>
        <v>621580982.27999985</v>
      </c>
      <c r="U590" s="33">
        <f t="shared" si="253"/>
        <v>37180463.36842899</v>
      </c>
      <c r="V590" s="28">
        <f t="shared" si="123"/>
        <v>99348088.214967057</v>
      </c>
      <c r="W590" s="34">
        <f t="shared" ref="W590:X590" si="254">DSUM($C$1:$BA$566,V599+1,$T$602:$T$603)</f>
        <v>721342413.84000015</v>
      </c>
      <c r="X590" s="33">
        <f t="shared" si="254"/>
        <v>43532791.791022994</v>
      </c>
      <c r="Y590" s="28">
        <f t="shared" si="125"/>
        <v>115227635.74832612</v>
      </c>
      <c r="Z590" s="34">
        <f t="shared" ref="Z590" si="255">DSUM($C$1:$BA$566,Y599+1,$T$602:$T$603)</f>
        <v>749645238.5200001</v>
      </c>
      <c r="AA590" s="33">
        <f t="shared" ref="AA590" si="256">DSUM($C$1:$BA$566,Z599+1,$T$602:$T$603)</f>
        <v>44279144.783430986</v>
      </c>
      <c r="AB590" s="28">
        <f t="shared" si="140"/>
        <v>119912235.93521677</v>
      </c>
      <c r="AC590" s="34"/>
      <c r="AD590" s="33"/>
      <c r="AE590" s="28"/>
      <c r="AF590" s="34"/>
      <c r="AG590" s="33"/>
      <c r="AH590" s="28"/>
      <c r="AI590" s="31">
        <f t="shared" si="150"/>
        <v>107273209.09999999</v>
      </c>
      <c r="AJ590" s="30">
        <f t="shared" si="128"/>
        <v>515.6</v>
      </c>
      <c r="AK590" s="29">
        <f t="shared" si="141"/>
        <v>331.08</v>
      </c>
      <c r="AL590" s="28">
        <f t="shared" si="142"/>
        <v>0</v>
      </c>
      <c r="AM590" s="27">
        <f t="shared" si="129"/>
        <v>0</v>
      </c>
      <c r="AN590" s="79">
        <f t="shared" si="130"/>
        <v>0</v>
      </c>
    </row>
    <row r="591" spans="1:40" ht="31.5" customHeight="1" x14ac:dyDescent="0.25">
      <c r="A591" s="126">
        <v>1</v>
      </c>
      <c r="B591" s="77">
        <v>919</v>
      </c>
      <c r="C591" s="77">
        <v>19</v>
      </c>
      <c r="D591" s="81" t="s">
        <v>595</v>
      </c>
      <c r="E591" s="78" t="s">
        <v>574</v>
      </c>
      <c r="F591" s="25">
        <v>122568</v>
      </c>
      <c r="G591" s="55">
        <v>0.17</v>
      </c>
      <c r="H591" s="34">
        <f>DSUM($C$1:$BA$566,G599+1,$U$602:$U$603)</f>
        <v>291323164.98999995</v>
      </c>
      <c r="I591" s="33">
        <f>DSUM($C$1:$BA$566,H599+1,$U$602:$U$603)</f>
        <v>26224381.461199999</v>
      </c>
      <c r="J591" s="28">
        <f t="shared" si="158"/>
        <v>45066793.199895993</v>
      </c>
      <c r="K591" s="34">
        <f t="shared" ref="K591:L591" si="257">DSUM($C$1:$BA$566,J599+1,$U$602:$U$603)</f>
        <v>304665706.37</v>
      </c>
      <c r="L591" s="33">
        <f t="shared" si="257"/>
        <v>26848941.519299999</v>
      </c>
      <c r="M591" s="28">
        <f t="shared" si="118"/>
        <v>47228850.024619006</v>
      </c>
      <c r="N591" s="34">
        <f t="shared" ref="N591:O591" si="258">DSUM($C$1:$BA$566,M599+1,$U$602:$U$603)</f>
        <v>300980458.76999998</v>
      </c>
      <c r="O591" s="33">
        <f t="shared" si="258"/>
        <v>25191351.228300001</v>
      </c>
      <c r="P591" s="28">
        <f t="shared" si="120"/>
        <v>46884148.282089002</v>
      </c>
      <c r="Q591" s="34">
        <f t="shared" ref="Q591:R591" si="259">DSUM($C$1:$BA$566,P599+1,$U$602:$U$603)</f>
        <v>324761854.68000001</v>
      </c>
      <c r="R591" s="33">
        <f t="shared" si="259"/>
        <v>27725481.498299997</v>
      </c>
      <c r="S591" s="28">
        <f t="shared" si="135"/>
        <v>50496183.440889001</v>
      </c>
      <c r="T591" s="34">
        <f t="shared" ref="T591:U591" si="260">DSUM($C$1:$BA$566,S599+1,$U$602:$U$603)</f>
        <v>311564505.83000004</v>
      </c>
      <c r="U591" s="33">
        <f t="shared" si="260"/>
        <v>26678223.262421999</v>
      </c>
      <c r="V591" s="28">
        <f t="shared" si="123"/>
        <v>48430668.036488265</v>
      </c>
      <c r="W591" s="34">
        <f t="shared" ref="W591:X591" si="261">DSUM($C$1:$BA$566,V599+1,$U$602:$U$603)</f>
        <v>366212306.12</v>
      </c>
      <c r="X591" s="33">
        <f t="shared" si="261"/>
        <v>31330345.883872997</v>
      </c>
      <c r="Y591" s="28">
        <f t="shared" si="125"/>
        <v>56929933.2401416</v>
      </c>
      <c r="Z591" s="34">
        <f t="shared" ref="Z591" si="262">DSUM($C$1:$BA$566,Y599+1,$U$602:$U$603)</f>
        <v>405447839.93000007</v>
      </c>
      <c r="AA591" s="33">
        <f t="shared" ref="AA591" si="263">DSUM($C$1:$BA$566,Z599+1,$U$602:$U$603)</f>
        <v>34300740.946153991</v>
      </c>
      <c r="AB591" s="28">
        <f t="shared" si="140"/>
        <v>63095006.827253833</v>
      </c>
      <c r="AC591" s="34"/>
      <c r="AD591" s="33"/>
      <c r="AE591" s="28"/>
      <c r="AF591" s="34"/>
      <c r="AG591" s="33"/>
      <c r="AH591" s="28"/>
      <c r="AI591" s="31">
        <f t="shared" si="150"/>
        <v>53167187.969999999</v>
      </c>
      <c r="AJ591" s="30">
        <f t="shared" si="128"/>
        <v>433.78</v>
      </c>
      <c r="AK591" s="29">
        <f t="shared" si="141"/>
        <v>331.08</v>
      </c>
      <c r="AL591" s="28">
        <f t="shared" si="142"/>
        <v>0</v>
      </c>
      <c r="AM591" s="27">
        <f t="shared" si="129"/>
        <v>0</v>
      </c>
      <c r="AN591" s="79">
        <f t="shared" si="130"/>
        <v>0</v>
      </c>
    </row>
    <row r="592" spans="1:40" ht="15.75" customHeight="1" x14ac:dyDescent="0.25">
      <c r="A592" s="126">
        <v>1</v>
      </c>
      <c r="B592" s="77">
        <v>920</v>
      </c>
      <c r="C592" s="77">
        <v>20</v>
      </c>
      <c r="D592" s="81" t="s">
        <v>595</v>
      </c>
      <c r="E592" s="78" t="s">
        <v>575</v>
      </c>
      <c r="F592" s="25">
        <v>113804</v>
      </c>
      <c r="G592" s="55">
        <v>0.17</v>
      </c>
      <c r="H592" s="34">
        <f>DSUM($C$1:$BA$566,G599+1,$V$602:$V$603)</f>
        <v>182682206.24000001</v>
      </c>
      <c r="I592" s="33">
        <f>DSUM($C$1:$BA$566,H599+1,$V$602:$V$603)</f>
        <v>7139775.5250999993</v>
      </c>
      <c r="J592" s="28">
        <f t="shared" si="158"/>
        <v>29842213.221533004</v>
      </c>
      <c r="K592" s="34">
        <f t="shared" ref="K592:L592" si="264">DSUM($C$1:$BA$566,J599+1,$V$602:$V$603)</f>
        <v>193961037.76000005</v>
      </c>
      <c r="L592" s="33">
        <f t="shared" si="264"/>
        <v>7269003.4902999997</v>
      </c>
      <c r="M592" s="28">
        <f t="shared" si="118"/>
        <v>31737645.825849012</v>
      </c>
      <c r="N592" s="34">
        <f t="shared" ref="N592:O592" si="265">DSUM($C$1:$BA$566,M599+1,$V$602:$V$603)</f>
        <v>161775653.72999996</v>
      </c>
      <c r="O592" s="33">
        <f t="shared" si="265"/>
        <v>6389173.3198999995</v>
      </c>
      <c r="P592" s="28">
        <f t="shared" si="120"/>
        <v>26415701.669716995</v>
      </c>
      <c r="Q592" s="34">
        <f t="shared" ref="Q592:R592" si="266">DSUM($C$1:$BA$566,P599+1,$V$602:$V$603)</f>
        <v>189144053.52000001</v>
      </c>
      <c r="R592" s="33">
        <f t="shared" si="266"/>
        <v>7630321.5616999995</v>
      </c>
      <c r="S592" s="28">
        <f t="shared" si="135"/>
        <v>30857334.432911005</v>
      </c>
      <c r="T592" s="34">
        <f t="shared" ref="T592:U592" si="267">DSUM($C$1:$BA$566,S599+1,$V$602:$V$603)</f>
        <v>184635838.33999997</v>
      </c>
      <c r="U592" s="33">
        <f t="shared" si="267"/>
        <v>7710486.5256820004</v>
      </c>
      <c r="V592" s="28">
        <f t="shared" si="123"/>
        <v>30077309.808434058</v>
      </c>
      <c r="W592" s="34">
        <f t="shared" ref="W592:X592" si="268">DSUM($C$1:$BA$566,V599+1,$V$602:$V$603)</f>
        <v>218195934.35999998</v>
      </c>
      <c r="X592" s="33">
        <f t="shared" si="268"/>
        <v>8308882.7021840001</v>
      </c>
      <c r="Y592" s="28">
        <f t="shared" si="125"/>
        <v>35680798.781828724</v>
      </c>
      <c r="Z592" s="34">
        <f t="shared" ref="Z592" si="269">DSUM($C$1:$BA$566,Y599+1,$V$602:$V$603)</f>
        <v>246511096.16999993</v>
      </c>
      <c r="AA592" s="33">
        <f t="shared" ref="AA592" si="270">DSUM($C$1:$BA$566,Z599+1,$V$602:$V$603)</f>
        <v>9023552.6465670001</v>
      </c>
      <c r="AB592" s="28">
        <f t="shared" si="140"/>
        <v>40372882.398983605</v>
      </c>
      <c r="AC592" s="34"/>
      <c r="AD592" s="33"/>
      <c r="AE592" s="28"/>
      <c r="AF592" s="34"/>
      <c r="AG592" s="33"/>
      <c r="AH592" s="28"/>
      <c r="AI592" s="31">
        <f t="shared" si="150"/>
        <v>32680805.420000002</v>
      </c>
      <c r="AJ592" s="30">
        <f t="shared" si="128"/>
        <v>287.17</v>
      </c>
      <c r="AK592" s="29">
        <f t="shared" si="141"/>
        <v>331.08</v>
      </c>
      <c r="AL592" s="28">
        <f t="shared" si="142"/>
        <v>4997133.6399999959</v>
      </c>
      <c r="AM592" s="27">
        <f>+AL592/$AL$7</f>
        <v>2.1466127689830452E-3</v>
      </c>
      <c r="AN592" s="79">
        <f t="shared" si="130"/>
        <v>2.14661276898305E-3</v>
      </c>
    </row>
    <row r="593" spans="1:40" ht="15" x14ac:dyDescent="0.25">
      <c r="A593" s="126"/>
      <c r="B593" s="77"/>
      <c r="C593" s="77"/>
      <c r="D593" s="81"/>
      <c r="E593" s="78"/>
      <c r="F593" s="25"/>
      <c r="G593" s="24"/>
      <c r="H593" s="34"/>
      <c r="I593" s="33"/>
      <c r="J593" s="28"/>
      <c r="K593" s="24"/>
      <c r="L593" s="24"/>
      <c r="M593" s="19"/>
      <c r="N593" s="24"/>
      <c r="O593" s="24"/>
      <c r="P593" s="19"/>
      <c r="R593" s="24"/>
      <c r="S593" s="19"/>
      <c r="T593" s="19"/>
      <c r="U593" s="19"/>
      <c r="V593" s="23"/>
      <c r="W593" s="19"/>
      <c r="X593" s="19"/>
      <c r="Y593" s="23"/>
      <c r="Z593" s="19"/>
      <c r="AA593" s="19"/>
      <c r="AB593" s="23"/>
      <c r="AC593" s="19"/>
      <c r="AD593" s="19"/>
      <c r="AE593" s="23"/>
      <c r="AF593" s="19"/>
      <c r="AG593" s="19"/>
      <c r="AH593" s="23"/>
      <c r="AI593" s="22"/>
      <c r="AJ593" s="21"/>
      <c r="AK593" s="20"/>
      <c r="AL593" s="19"/>
      <c r="AM593" s="19"/>
    </row>
    <row r="594" spans="1:40" ht="15" x14ac:dyDescent="0.25">
      <c r="A594" s="129"/>
      <c r="B594" s="17"/>
      <c r="C594" s="17"/>
      <c r="D594" s="18"/>
      <c r="E594" s="18"/>
      <c r="F594" s="17"/>
      <c r="G594" s="94"/>
      <c r="H594" s="94"/>
      <c r="I594" s="94"/>
      <c r="J594" s="95"/>
      <c r="K594" s="94"/>
      <c r="L594" s="94"/>
      <c r="M594" s="95"/>
      <c r="N594" s="94"/>
      <c r="O594" s="94"/>
      <c r="P594" s="95"/>
      <c r="R594" s="94"/>
      <c r="S594" s="95"/>
      <c r="T594" s="95"/>
      <c r="U594" s="95"/>
      <c r="V594" s="95"/>
      <c r="W594" s="95"/>
      <c r="X594" s="95"/>
      <c r="Y594" s="95"/>
      <c r="Z594" s="95"/>
      <c r="AA594" s="95"/>
      <c r="AB594" s="95"/>
      <c r="AC594" s="95"/>
      <c r="AD594" s="95"/>
      <c r="AE594" s="95"/>
      <c r="AF594" s="95"/>
      <c r="AG594" s="95"/>
      <c r="AH594" s="95"/>
      <c r="AI594" s="96"/>
      <c r="AJ594" s="97"/>
      <c r="AK594" s="98"/>
      <c r="AL594" s="95"/>
      <c r="AM594" s="95"/>
    </row>
    <row r="595" spans="1:40" ht="15.75" thickBot="1" x14ac:dyDescent="0.25">
      <c r="A595" s="128">
        <v>20</v>
      </c>
      <c r="B595" s="10"/>
      <c r="C595" s="88" t="s">
        <v>594</v>
      </c>
      <c r="D595" s="89"/>
      <c r="E595" s="11" t="s">
        <v>593</v>
      </c>
      <c r="F595" s="10">
        <v>3494872</v>
      </c>
      <c r="G595" s="12"/>
      <c r="H595" s="15">
        <f>SUM(H573:H594)</f>
        <v>7279080649.1099987</v>
      </c>
      <c r="I595" s="15">
        <f>SUM(I573:I594)</f>
        <v>517533883.42629987</v>
      </c>
      <c r="J595" s="12">
        <v>1149462950.1662292</v>
      </c>
      <c r="K595" s="15">
        <f t="shared" ref="K595:Y595" si="271">SUM(K573:K594)</f>
        <v>7414315823.5500002</v>
      </c>
      <c r="L595" s="15">
        <f t="shared" si="271"/>
        <v>528962604.6573</v>
      </c>
      <c r="M595" s="12">
        <f t="shared" si="271"/>
        <v>1170510047.2117591</v>
      </c>
      <c r="N595" s="15">
        <f t="shared" si="271"/>
        <v>6587742236.1800003</v>
      </c>
      <c r="O595" s="15">
        <f t="shared" si="271"/>
        <v>484238271.59780002</v>
      </c>
      <c r="P595" s="12">
        <f t="shared" si="271"/>
        <v>1037595673.9789741</v>
      </c>
      <c r="Q595" s="15">
        <f t="shared" si="271"/>
        <v>7102503187.4100008</v>
      </c>
      <c r="R595" s="15">
        <f t="shared" si="271"/>
        <v>524037496.78310007</v>
      </c>
      <c r="S595" s="12">
        <f t="shared" si="271"/>
        <v>1118339167.4065731</v>
      </c>
      <c r="T595" s="15">
        <f t="shared" si="271"/>
        <v>6601873216.46</v>
      </c>
      <c r="U595" s="15">
        <f t="shared" si="271"/>
        <v>490719136.03518492</v>
      </c>
      <c r="V595" s="12">
        <f t="shared" si="271"/>
        <v>1038896193.6722186</v>
      </c>
      <c r="W595" s="12">
        <f t="shared" si="271"/>
        <v>7832739079.5300007</v>
      </c>
      <c r="X595" s="12">
        <f t="shared" si="271"/>
        <v>597489849.36942291</v>
      </c>
      <c r="Y595" s="12">
        <f t="shared" si="271"/>
        <v>1229992369.1272981</v>
      </c>
      <c r="Z595" s="12">
        <f t="shared" ref="Z595:AB595" si="272">SUM(Z573:Z594)</f>
        <v>8656655467.9700012</v>
      </c>
      <c r="AA595" s="12">
        <f t="shared" si="272"/>
        <v>653289985.87458086</v>
      </c>
      <c r="AB595" s="12">
        <f t="shared" si="272"/>
        <v>1360572131.9562211</v>
      </c>
      <c r="AC595" s="15"/>
      <c r="AD595" s="15"/>
      <c r="AE595" s="12"/>
      <c r="AF595" s="15"/>
      <c r="AG595" s="15"/>
      <c r="AH595" s="12"/>
      <c r="AI595" s="12">
        <f>SUM(AI573:AI594)</f>
        <v>1157079107.2300003</v>
      </c>
      <c r="AJ595" s="14">
        <f t="shared" ref="AJ595" si="273">+AI595/F595</f>
        <v>331.07910882859238</v>
      </c>
      <c r="AK595" s="13"/>
      <c r="AL595" s="12">
        <f>SUM(AL573:AL594)</f>
        <v>168192308.74999997</v>
      </c>
      <c r="AM595" s="145">
        <f>SUM(AM573:AM594)</f>
        <v>7.2250170521252863E-2</v>
      </c>
      <c r="AN595" s="16">
        <f>SUM(AN573:AN594)</f>
        <v>7.2250170521252849E-2</v>
      </c>
    </row>
    <row r="596" spans="1:40" ht="16.5" thickTop="1" thickBot="1" x14ac:dyDescent="0.25">
      <c r="A596" s="128"/>
      <c r="B596" s="10"/>
      <c r="C596" s="88"/>
      <c r="D596" s="89"/>
      <c r="E596" s="11"/>
      <c r="F596" s="12"/>
      <c r="G596" s="12"/>
      <c r="H596" s="15"/>
      <c r="I596" s="15"/>
      <c r="J596" s="12"/>
      <c r="K596" s="15"/>
      <c r="L596" s="15"/>
      <c r="M596" s="12"/>
      <c r="N596" s="15"/>
      <c r="O596" s="15"/>
      <c r="P596" s="12"/>
      <c r="Q596" s="15"/>
      <c r="R596" s="15"/>
      <c r="S596" s="12"/>
      <c r="T596" s="15"/>
      <c r="U596" s="15"/>
      <c r="V596" s="12"/>
      <c r="W596" s="15"/>
      <c r="X596" s="15"/>
      <c r="Y596" s="12"/>
      <c r="Z596" s="12"/>
      <c r="AA596" s="12"/>
      <c r="AB596" s="12"/>
      <c r="AC596" s="15"/>
      <c r="AD596" s="15"/>
      <c r="AE596" s="12"/>
      <c r="AF596" s="15"/>
      <c r="AG596" s="15"/>
      <c r="AH596" s="12"/>
      <c r="AI596" s="12"/>
      <c r="AJ596" s="14"/>
      <c r="AK596" s="13"/>
      <c r="AL596" s="12"/>
      <c r="AM596" s="12"/>
      <c r="AN596" s="12"/>
    </row>
    <row r="597" spans="1:40" ht="16.5" thickTop="1" thickBot="1" x14ac:dyDescent="0.25">
      <c r="A597" s="128">
        <v>576</v>
      </c>
      <c r="B597" s="10"/>
      <c r="C597" s="88" t="s">
        <v>592</v>
      </c>
      <c r="D597" s="89"/>
      <c r="E597" s="11" t="s">
        <v>591</v>
      </c>
      <c r="F597" s="10">
        <f>+F568</f>
        <v>4284889</v>
      </c>
      <c r="G597" s="99"/>
      <c r="H597" s="100">
        <f t="shared" ref="H597:AI597" si="274">+H568</f>
        <v>12706922751.230019</v>
      </c>
      <c r="I597" s="100">
        <f t="shared" si="274"/>
        <v>1337228886.8028009</v>
      </c>
      <c r="J597" s="100">
        <f t="shared" si="274"/>
        <v>13075475667.883039</v>
      </c>
      <c r="K597" s="100">
        <f t="shared" si="274"/>
        <v>12932996001.139975</v>
      </c>
      <c r="L597" s="100">
        <f t="shared" si="274"/>
        <v>1362375677.7613993</v>
      </c>
      <c r="M597" s="100">
        <f t="shared" si="274"/>
        <v>13304864602.693691</v>
      </c>
      <c r="N597" s="100">
        <f t="shared" si="274"/>
        <v>11648074872.170004</v>
      </c>
      <c r="O597" s="100">
        <f t="shared" si="274"/>
        <v>1248435856.2571013</v>
      </c>
      <c r="P597" s="100">
        <f t="shared" si="274"/>
        <v>11961840530.696083</v>
      </c>
      <c r="Q597" s="100">
        <f t="shared" si="274"/>
        <v>12438763587.870008</v>
      </c>
      <c r="R597" s="100">
        <f t="shared" si="274"/>
        <v>1331447785.4503994</v>
      </c>
      <c r="S597" s="100">
        <f t="shared" si="274"/>
        <v>12770259519.879541</v>
      </c>
      <c r="T597" s="100">
        <f t="shared" si="274"/>
        <v>11670115860.189985</v>
      </c>
      <c r="U597" s="101">
        <f t="shared" si="274"/>
        <v>1257935034.6648903</v>
      </c>
      <c r="V597" s="101">
        <f t="shared" si="274"/>
        <v>11974143249.166769</v>
      </c>
      <c r="W597" s="101">
        <f t="shared" si="274"/>
        <v>13348993878.590004</v>
      </c>
      <c r="X597" s="101">
        <f t="shared" si="274"/>
        <v>1438953087.7500377</v>
      </c>
      <c r="Y597" s="101">
        <f t="shared" si="274"/>
        <v>13678045886.889666</v>
      </c>
      <c r="Z597" s="101">
        <f t="shared" ref="Z597:AB597" si="275">+Z568</f>
        <v>14618499446.890001</v>
      </c>
      <c r="AA597" s="101">
        <f t="shared" si="275"/>
        <v>1562724506.9034398</v>
      </c>
      <c r="AB597" s="101">
        <f t="shared" si="275"/>
        <v>14987900847.878786</v>
      </c>
      <c r="AC597" s="101">
        <f t="shared" si="274"/>
        <v>0</v>
      </c>
      <c r="AD597" s="101">
        <f t="shared" si="274"/>
        <v>0</v>
      </c>
      <c r="AE597" s="101">
        <f t="shared" si="274"/>
        <v>0</v>
      </c>
      <c r="AF597" s="101">
        <f t="shared" si="274"/>
        <v>0</v>
      </c>
      <c r="AG597" s="101">
        <f t="shared" si="274"/>
        <v>0</v>
      </c>
      <c r="AH597" s="101">
        <f t="shared" si="274"/>
        <v>0</v>
      </c>
      <c r="AI597" s="101">
        <f t="shared" si="274"/>
        <v>13074438006.939989</v>
      </c>
      <c r="AJ597" s="102">
        <f>+AI597/F597</f>
        <v>3051.289778320976</v>
      </c>
      <c r="AK597" s="103"/>
      <c r="AL597" s="104">
        <f>+AL595+AL568</f>
        <v>2327915734.1299992</v>
      </c>
      <c r="AM597" s="144">
        <f>+AM595+AM568</f>
        <v>1</v>
      </c>
      <c r="AN597" s="105">
        <f>+AN595+AN568</f>
        <v>1.0000000000000002</v>
      </c>
    </row>
    <row r="598" spans="1:40" ht="30" thickTop="1" x14ac:dyDescent="0.25">
      <c r="A598" s="130"/>
      <c r="B598" s="106"/>
      <c r="C598"/>
      <c r="D598"/>
      <c r="E598"/>
      <c r="F598"/>
      <c r="G598"/>
      <c r="H598"/>
      <c r="I598"/>
      <c r="J598"/>
      <c r="K598"/>
      <c r="L598"/>
      <c r="M598"/>
      <c r="N598"/>
      <c r="O598">
        <v>1</v>
      </c>
      <c r="P598">
        <v>2</v>
      </c>
      <c r="Q598">
        <v>3</v>
      </c>
      <c r="R598">
        <v>4</v>
      </c>
      <c r="S598">
        <v>5</v>
      </c>
      <c r="T598">
        <v>6</v>
      </c>
      <c r="U598">
        <v>7</v>
      </c>
      <c r="V598">
        <v>8</v>
      </c>
      <c r="W598">
        <v>9</v>
      </c>
      <c r="X598">
        <v>10</v>
      </c>
      <c r="Y598">
        <v>11</v>
      </c>
      <c r="Z598">
        <v>12</v>
      </c>
      <c r="AA598">
        <v>13</v>
      </c>
      <c r="AB598" s="108"/>
      <c r="AC598" s="108"/>
      <c r="AD598" s="108"/>
      <c r="AE598" s="108"/>
      <c r="AF598" s="108"/>
      <c r="AG598" s="107" t="s">
        <v>590</v>
      </c>
      <c r="AH598" s="108" t="s">
        <v>589</v>
      </c>
      <c r="AI598" s="108" t="s">
        <v>588</v>
      </c>
      <c r="AJ598" s="109" t="s">
        <v>587</v>
      </c>
      <c r="AK598" s="108" t="s">
        <v>586</v>
      </c>
      <c r="AL598" s="110" t="s">
        <v>585</v>
      </c>
      <c r="AM598" s="111"/>
      <c r="AN598" s="143">
        <f>1-AN597</f>
        <v>0</v>
      </c>
    </row>
    <row r="599" spans="1:40" ht="15.75" thickBot="1" x14ac:dyDescent="0.3">
      <c r="A599" s="130"/>
      <c r="B599" s="106"/>
      <c r="C599">
        <v>1</v>
      </c>
      <c r="D599">
        <v>2</v>
      </c>
      <c r="E599">
        <v>3</v>
      </c>
      <c r="F599">
        <v>4</v>
      </c>
      <c r="G599">
        <v>5</v>
      </c>
      <c r="H599">
        <v>6</v>
      </c>
      <c r="I599">
        <v>7</v>
      </c>
      <c r="J599">
        <v>8</v>
      </c>
      <c r="K599">
        <v>9</v>
      </c>
      <c r="L599">
        <v>10</v>
      </c>
      <c r="M599">
        <v>11</v>
      </c>
      <c r="N599">
        <v>12</v>
      </c>
      <c r="O599">
        <v>13</v>
      </c>
      <c r="P599">
        <v>14</v>
      </c>
      <c r="Q599">
        <v>15</v>
      </c>
      <c r="R599">
        <v>16</v>
      </c>
      <c r="S599">
        <v>17</v>
      </c>
      <c r="T599">
        <v>18</v>
      </c>
      <c r="U599">
        <v>19</v>
      </c>
      <c r="V599">
        <v>20</v>
      </c>
      <c r="W599">
        <v>21</v>
      </c>
      <c r="X599" s="131"/>
      <c r="Y599" s="131">
        <v>23</v>
      </c>
      <c r="Z599" s="131">
        <v>24</v>
      </c>
      <c r="AA599" s="131">
        <v>25</v>
      </c>
      <c r="AB599" s="113"/>
      <c r="AC599" s="113"/>
      <c r="AD599" s="113"/>
      <c r="AE599" s="113"/>
      <c r="AF599" s="113"/>
      <c r="AG599" s="112">
        <v>1</v>
      </c>
      <c r="AH599" s="113">
        <v>2</v>
      </c>
      <c r="AI599" s="112">
        <v>3</v>
      </c>
      <c r="AJ599" s="114" t="s">
        <v>584</v>
      </c>
      <c r="AK599" s="112">
        <v>5</v>
      </c>
      <c r="AL599" s="113" t="s">
        <v>583</v>
      </c>
      <c r="AM599" s="115"/>
    </row>
    <row r="600" spans="1:40" ht="18.75" thickBot="1" x14ac:dyDescent="0.3">
      <c r="A600" s="116"/>
      <c r="B600" s="116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 s="131"/>
      <c r="Y600" s="131"/>
      <c r="Z600" s="131"/>
      <c r="AA600" s="131"/>
      <c r="AB600" s="9"/>
      <c r="AC600" s="9"/>
      <c r="AD600" s="9"/>
      <c r="AE600" s="9"/>
      <c r="AF600" s="9"/>
      <c r="AG600" s="118" t="s">
        <v>582</v>
      </c>
      <c r="AH600" s="9">
        <v>1255404</v>
      </c>
      <c r="AI600" s="148">
        <f>DSUM($D$1:$CV$566,32,$X$602:$X$603)</f>
        <v>1794543538.2000012</v>
      </c>
      <c r="AJ600" s="119">
        <f>ROUND(AI600/AH600,2)</f>
        <v>1429.46</v>
      </c>
      <c r="AK600" s="120">
        <v>1.5</v>
      </c>
      <c r="AL600" s="121">
        <f>+AJ600*AK600</f>
        <v>2144.19</v>
      </c>
      <c r="AM600" s="117"/>
    </row>
    <row r="601" spans="1:40" ht="18.75" thickBot="1" x14ac:dyDescent="0.3">
      <c r="A601" s="58"/>
      <c r="B601" s="58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 s="131"/>
      <c r="X601" s="132">
        <f>DSUM($S$2:$CV$567,9,$AC$602:$AC$604)</f>
        <v>1562724530.9034398</v>
      </c>
      <c r="Y601" s="132">
        <f>DSUM($S$2:$CV$567,9,$AD$602:$AD$604)</f>
        <v>1562724530.9034398</v>
      </c>
      <c r="Z601" s="132">
        <f>DSUM($S$2:$CV$567,9,$AE$602:$AE$604)</f>
        <v>1562724530.9034398</v>
      </c>
      <c r="AA601" s="132">
        <f>DSUM($S$2:$CV$567,9,$AE$602:$AE$604)</f>
        <v>1562724530.9034398</v>
      </c>
      <c r="AB601" s="9"/>
      <c r="AC601" s="9"/>
      <c r="AD601" s="9"/>
      <c r="AE601" s="9"/>
      <c r="AF601" s="9"/>
      <c r="AG601" s="118" t="s">
        <v>581</v>
      </c>
      <c r="AH601" s="9">
        <v>2239468</v>
      </c>
      <c r="AI601" s="148">
        <f>DSUM($D$1:$CV$566,32,$Y$602:$Y$603)</f>
        <v>5886536218.0199966</v>
      </c>
      <c r="AJ601" s="119">
        <f t="shared" ref="AJ601:AJ605" si="276">ROUND(AI601/AH601,2)</f>
        <v>2628.54</v>
      </c>
      <c r="AK601" s="120">
        <v>1</v>
      </c>
      <c r="AL601" s="121">
        <f t="shared" ref="AL601:AL605" si="277">+AJ601*AK601</f>
        <v>2628.54</v>
      </c>
    </row>
    <row r="602" spans="1:40" ht="15" x14ac:dyDescent="0.25">
      <c r="A602" s="58"/>
      <c r="B602" s="58"/>
      <c r="C602" t="s">
        <v>662</v>
      </c>
      <c r="D602" t="s">
        <v>662</v>
      </c>
      <c r="E602" t="s">
        <v>662</v>
      </c>
      <c r="F602" t="s">
        <v>662</v>
      </c>
      <c r="G602" t="s">
        <v>662</v>
      </c>
      <c r="H602" t="s">
        <v>662</v>
      </c>
      <c r="I602" t="s">
        <v>662</v>
      </c>
      <c r="J602" t="s">
        <v>662</v>
      </c>
      <c r="K602" t="s">
        <v>662</v>
      </c>
      <c r="L602" t="s">
        <v>662</v>
      </c>
      <c r="M602" t="s">
        <v>662</v>
      </c>
      <c r="N602" t="s">
        <v>662</v>
      </c>
      <c r="O602" t="s">
        <v>662</v>
      </c>
      <c r="P602" t="s">
        <v>662</v>
      </c>
      <c r="Q602" t="s">
        <v>662</v>
      </c>
      <c r="R602" t="s">
        <v>662</v>
      </c>
      <c r="S602" t="s">
        <v>662</v>
      </c>
      <c r="T602" t="s">
        <v>662</v>
      </c>
      <c r="U602" t="s">
        <v>662</v>
      </c>
      <c r="V602" t="s">
        <v>662</v>
      </c>
      <c r="W602" t="s">
        <v>662</v>
      </c>
      <c r="X602" s="131" t="s">
        <v>663</v>
      </c>
      <c r="Y602" s="131" t="s">
        <v>663</v>
      </c>
      <c r="Z602" s="131" t="s">
        <v>663</v>
      </c>
      <c r="AA602" s="131"/>
      <c r="AB602" s="9"/>
      <c r="AC602" s="9"/>
      <c r="AD602" s="9"/>
      <c r="AE602" s="9"/>
      <c r="AF602" s="9"/>
      <c r="AG602" s="118" t="s">
        <v>580</v>
      </c>
      <c r="AH602" s="9">
        <v>790017</v>
      </c>
      <c r="AI602" s="148">
        <f>DSUM($D$1:$CV$566,32,$Z$602:$Z$603)</f>
        <v>5393358250.7200003</v>
      </c>
      <c r="AJ602" s="119">
        <f t="shared" si="276"/>
        <v>6826.89</v>
      </c>
      <c r="AK602" s="120">
        <v>1</v>
      </c>
      <c r="AL602" s="120">
        <f t="shared" si="277"/>
        <v>6826.89</v>
      </c>
    </row>
    <row r="603" spans="1:40" ht="30" thickBot="1" x14ac:dyDescent="0.3">
      <c r="A603" s="58"/>
      <c r="B603" s="58"/>
      <c r="C603" s="133">
        <v>1</v>
      </c>
      <c r="D603" s="134">
        <v>2</v>
      </c>
      <c r="E603" s="133">
        <v>3</v>
      </c>
      <c r="F603" s="133">
        <v>4</v>
      </c>
      <c r="G603" s="133">
        <v>5</v>
      </c>
      <c r="H603" s="133">
        <v>6</v>
      </c>
      <c r="I603" s="133">
        <v>7</v>
      </c>
      <c r="J603" s="133">
        <v>8</v>
      </c>
      <c r="K603" s="133">
        <v>9</v>
      </c>
      <c r="L603" s="133">
        <v>10</v>
      </c>
      <c r="M603" s="133">
        <v>11</v>
      </c>
      <c r="N603" s="133">
        <v>12</v>
      </c>
      <c r="O603" s="133">
        <v>13</v>
      </c>
      <c r="P603" s="133">
        <v>14</v>
      </c>
      <c r="Q603" s="135">
        <v>15</v>
      </c>
      <c r="R603" s="133">
        <v>16</v>
      </c>
      <c r="S603" s="133">
        <v>17</v>
      </c>
      <c r="T603" s="133">
        <v>18</v>
      </c>
      <c r="U603" s="135">
        <v>19</v>
      </c>
      <c r="V603" s="133">
        <v>20</v>
      </c>
      <c r="W603" s="135">
        <v>21</v>
      </c>
      <c r="X603" s="131" t="s">
        <v>597</v>
      </c>
      <c r="Y603" s="81" t="s">
        <v>598</v>
      </c>
      <c r="Z603" s="131" t="s">
        <v>664</v>
      </c>
      <c r="AA603" s="131"/>
      <c r="AB603" s="9"/>
      <c r="AC603" s="9"/>
      <c r="AD603" s="9"/>
      <c r="AE603" s="9"/>
      <c r="AF603" s="9"/>
      <c r="AG603" s="118" t="s">
        <v>579</v>
      </c>
      <c r="AH603" s="9">
        <f>+AH601+AH600</f>
        <v>3494872</v>
      </c>
      <c r="AI603" s="149">
        <f>+AI601+AI600</f>
        <v>7681079756.2199974</v>
      </c>
      <c r="AJ603" s="119">
        <f t="shared" si="276"/>
        <v>2197.81</v>
      </c>
      <c r="AK603" s="120">
        <v>1</v>
      </c>
      <c r="AL603" s="120">
        <f t="shared" si="277"/>
        <v>2197.81</v>
      </c>
    </row>
    <row r="604" spans="1:40" ht="53.25" thickTop="1" thickBot="1" x14ac:dyDescent="0.3">
      <c r="A604" s="58"/>
      <c r="B604" s="58"/>
      <c r="C604" s="136" t="s">
        <v>556</v>
      </c>
      <c r="D604" s="137" t="s">
        <v>557</v>
      </c>
      <c r="E604" s="138" t="s">
        <v>558</v>
      </c>
      <c r="F604" s="138" t="s">
        <v>559</v>
      </c>
      <c r="G604" s="136" t="s">
        <v>560</v>
      </c>
      <c r="H604" s="138" t="s">
        <v>561</v>
      </c>
      <c r="I604" s="139" t="s">
        <v>562</v>
      </c>
      <c r="J604" s="136" t="s">
        <v>563</v>
      </c>
      <c r="K604" s="138" t="s">
        <v>564</v>
      </c>
      <c r="L604" s="138" t="s">
        <v>565</v>
      </c>
      <c r="M604" s="138" t="s">
        <v>566</v>
      </c>
      <c r="N604" s="138" t="s">
        <v>567</v>
      </c>
      <c r="O604" s="136" t="s">
        <v>568</v>
      </c>
      <c r="P604" s="138" t="s">
        <v>569</v>
      </c>
      <c r="Q604" s="140" t="s">
        <v>570</v>
      </c>
      <c r="R604" s="138" t="s">
        <v>571</v>
      </c>
      <c r="S604" s="136" t="s">
        <v>572</v>
      </c>
      <c r="T604" s="136" t="s">
        <v>573</v>
      </c>
      <c r="U604" s="140" t="s">
        <v>574</v>
      </c>
      <c r="V604" s="138" t="s">
        <v>575</v>
      </c>
      <c r="W604" s="131" t="s">
        <v>580</v>
      </c>
      <c r="X604" s="131" t="s">
        <v>665</v>
      </c>
      <c r="Y604" s="131" t="s">
        <v>581</v>
      </c>
      <c r="Z604" s="131" t="s">
        <v>580</v>
      </c>
      <c r="AA604" s="131"/>
      <c r="AB604" s="9"/>
      <c r="AC604" s="9"/>
      <c r="AD604" s="9"/>
      <c r="AE604" s="9"/>
      <c r="AF604" s="9"/>
      <c r="AG604" s="118" t="s">
        <v>578</v>
      </c>
      <c r="AH604" s="9">
        <f>+AH603+AH602</f>
        <v>4284889</v>
      </c>
      <c r="AI604" s="149">
        <f>+AI603+AI602</f>
        <v>13074438006.939999</v>
      </c>
      <c r="AJ604" s="119">
        <f t="shared" si="276"/>
        <v>3051.29</v>
      </c>
      <c r="AK604" s="122">
        <v>1</v>
      </c>
      <c r="AL604" s="120">
        <f t="shared" si="277"/>
        <v>3051.29</v>
      </c>
    </row>
    <row r="605" spans="1:40" ht="30" thickTop="1" x14ac:dyDescent="0.25">
      <c r="A605" s="58"/>
      <c r="B605" s="58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 s="131"/>
      <c r="Y605" s="131"/>
      <c r="Z605" s="131"/>
      <c r="AA605" s="131"/>
      <c r="AB605" s="9"/>
      <c r="AC605" s="9"/>
      <c r="AD605" s="9"/>
      <c r="AE605" s="9"/>
      <c r="AF605" s="9"/>
      <c r="AG605" s="118" t="s">
        <v>666</v>
      </c>
      <c r="AH605" s="9">
        <f>+AH603</f>
        <v>3494872</v>
      </c>
      <c r="AI605" s="8">
        <f>+AI595</f>
        <v>1157079107.2300003</v>
      </c>
      <c r="AJ605" s="119">
        <f t="shared" si="276"/>
        <v>331.08</v>
      </c>
      <c r="AK605" s="122">
        <v>1</v>
      </c>
      <c r="AL605" s="121">
        <f t="shared" si="277"/>
        <v>331.08</v>
      </c>
    </row>
    <row r="606" spans="1:40" x14ac:dyDescent="0.2">
      <c r="A606" s="58"/>
      <c r="B606" s="58"/>
      <c r="C606" s="58"/>
      <c r="F606" s="58"/>
      <c r="R606" s="91"/>
      <c r="S606" s="91"/>
      <c r="T606" s="91"/>
      <c r="U606" s="91"/>
      <c r="V606" s="91"/>
      <c r="W606" s="91"/>
      <c r="X606" s="91"/>
      <c r="Y606" s="91"/>
      <c r="Z606" s="91"/>
      <c r="AA606" s="91"/>
      <c r="AB606" s="91"/>
      <c r="AC606" s="91"/>
      <c r="AD606" s="91"/>
      <c r="AE606" s="91"/>
      <c r="AF606" s="91"/>
      <c r="AG606" s="91"/>
      <c r="AH606" s="91"/>
    </row>
    <row r="607" spans="1:40" x14ac:dyDescent="0.2">
      <c r="R607" s="91"/>
      <c r="V607" s="91"/>
      <c r="W607" s="91"/>
      <c r="X607" s="91"/>
      <c r="Y607" s="91"/>
      <c r="Z607" s="91"/>
      <c r="AA607" s="91"/>
      <c r="AB607" s="91"/>
      <c r="AC607" s="91"/>
      <c r="AD607" s="91"/>
      <c r="AE607" s="91"/>
      <c r="AF607" s="91"/>
      <c r="AG607" s="91"/>
      <c r="AH607" s="91"/>
      <c r="AI607" s="141"/>
    </row>
    <row r="608" spans="1:40" x14ac:dyDescent="0.2">
      <c r="R608" s="91"/>
      <c r="V608" s="91"/>
      <c r="W608" s="91"/>
      <c r="X608" s="91"/>
      <c r="Y608" s="91"/>
      <c r="Z608" s="91"/>
      <c r="AA608" s="91"/>
      <c r="AB608" s="91"/>
      <c r="AC608" s="91"/>
      <c r="AD608" s="91"/>
      <c r="AE608" s="91"/>
      <c r="AF608" s="91"/>
      <c r="AG608" s="91"/>
      <c r="AH608" s="91"/>
    </row>
    <row r="609" spans="17:34" ht="15" x14ac:dyDescent="0.25">
      <c r="Q609" s="34"/>
      <c r="R609" s="33"/>
      <c r="S609" s="28"/>
      <c r="T609" s="34"/>
      <c r="U609" s="33"/>
      <c r="V609" s="28"/>
      <c r="W609" s="34"/>
      <c r="X609" s="33"/>
      <c r="Y609" s="28"/>
      <c r="Z609" s="91"/>
      <c r="AA609" s="91"/>
      <c r="AB609" s="91"/>
      <c r="AC609" s="91"/>
      <c r="AD609" s="91"/>
      <c r="AE609" s="91"/>
      <c r="AF609" s="91"/>
      <c r="AG609" s="91"/>
      <c r="AH609" s="91"/>
    </row>
    <row r="610" spans="17:34" ht="15" x14ac:dyDescent="0.25">
      <c r="Q610" s="34"/>
      <c r="R610" s="33"/>
      <c r="S610" s="28"/>
      <c r="T610" s="34"/>
      <c r="U610" s="33"/>
      <c r="V610" s="28"/>
      <c r="W610" s="34"/>
      <c r="X610" s="33"/>
      <c r="Y610" s="28"/>
      <c r="Z610" s="91"/>
      <c r="AA610" s="91"/>
      <c r="AB610" s="91"/>
      <c r="AC610" s="91"/>
      <c r="AD610" s="91"/>
      <c r="AE610" s="91"/>
      <c r="AF610" s="91"/>
      <c r="AG610" s="91"/>
      <c r="AH610" s="91"/>
    </row>
    <row r="611" spans="17:34" ht="15" x14ac:dyDescent="0.25">
      <c r="Q611" s="34"/>
      <c r="R611" s="33"/>
      <c r="S611" s="28"/>
      <c r="T611" s="34"/>
      <c r="U611" s="33"/>
      <c r="V611" s="28"/>
      <c r="W611" s="34"/>
      <c r="X611" s="33"/>
      <c r="Y611" s="28"/>
    </row>
    <row r="612" spans="17:34" ht="15" x14ac:dyDescent="0.25">
      <c r="Q612" s="34"/>
      <c r="R612" s="33"/>
      <c r="S612" s="28"/>
      <c r="T612" s="34"/>
      <c r="U612" s="33"/>
      <c r="V612" s="28"/>
      <c r="W612" s="34"/>
      <c r="X612" s="33"/>
      <c r="Y612" s="28"/>
    </row>
    <row r="613" spans="17:34" ht="15" x14ac:dyDescent="0.25">
      <c r="Q613" s="34"/>
      <c r="R613" s="33"/>
      <c r="S613" s="28"/>
      <c r="T613" s="34"/>
      <c r="U613" s="33"/>
      <c r="V613" s="28"/>
      <c r="W613" s="34"/>
      <c r="X613" s="33"/>
      <c r="Y613" s="28"/>
    </row>
    <row r="614" spans="17:34" ht="15" x14ac:dyDescent="0.25">
      <c r="Q614" s="34"/>
      <c r="R614" s="33"/>
      <c r="S614" s="28"/>
      <c r="T614" s="34"/>
      <c r="U614" s="33"/>
      <c r="V614" s="28"/>
      <c r="W614" s="34"/>
      <c r="X614" s="33"/>
      <c r="Y614" s="28"/>
    </row>
    <row r="615" spans="17:34" ht="15" x14ac:dyDescent="0.25">
      <c r="Q615" s="34"/>
      <c r="R615" s="33"/>
      <c r="S615" s="28"/>
      <c r="T615" s="34"/>
      <c r="U615" s="33"/>
      <c r="V615" s="28"/>
      <c r="W615" s="34"/>
      <c r="X615" s="33"/>
      <c r="Y615" s="28"/>
    </row>
    <row r="616" spans="17:34" ht="15" x14ac:dyDescent="0.25">
      <c r="Q616" s="34"/>
      <c r="R616" s="33"/>
      <c r="S616" s="28"/>
      <c r="T616" s="34"/>
      <c r="U616" s="33"/>
      <c r="V616" s="28"/>
      <c r="W616" s="34"/>
      <c r="X616" s="33"/>
      <c r="Y616" s="28"/>
    </row>
    <row r="617" spans="17:34" ht="15" x14ac:dyDescent="0.25">
      <c r="Q617" s="34"/>
      <c r="R617" s="33"/>
      <c r="S617" s="28"/>
      <c r="T617" s="34"/>
      <c r="U617" s="33"/>
      <c r="V617" s="28"/>
      <c r="W617" s="34"/>
      <c r="X617" s="33"/>
      <c r="Y617" s="28"/>
    </row>
    <row r="618" spans="17:34" ht="15" x14ac:dyDescent="0.25">
      <c r="Q618" s="34"/>
      <c r="R618" s="33"/>
      <c r="S618" s="28"/>
      <c r="T618" s="34"/>
      <c r="U618" s="33"/>
      <c r="V618" s="28"/>
      <c r="W618" s="34"/>
      <c r="X618" s="33"/>
      <c r="Y618" s="28"/>
    </row>
    <row r="619" spans="17:34" ht="15" x14ac:dyDescent="0.25">
      <c r="Q619" s="34"/>
      <c r="R619" s="33"/>
      <c r="S619" s="28"/>
      <c r="T619" s="34"/>
      <c r="U619" s="33"/>
      <c r="V619" s="28"/>
      <c r="W619" s="34"/>
      <c r="X619" s="33"/>
      <c r="Y619" s="28"/>
    </row>
    <row r="620" spans="17:34" ht="15" x14ac:dyDescent="0.25">
      <c r="Q620" s="34"/>
      <c r="R620" s="33"/>
      <c r="S620" s="28"/>
      <c r="T620" s="34"/>
      <c r="U620" s="33"/>
      <c r="V620" s="28"/>
      <c r="W620" s="34"/>
      <c r="X620" s="33"/>
      <c r="Y620" s="28"/>
    </row>
    <row r="621" spans="17:34" ht="15" x14ac:dyDescent="0.25">
      <c r="Q621" s="34"/>
      <c r="R621" s="33"/>
      <c r="S621" s="28"/>
      <c r="T621" s="34"/>
      <c r="U621" s="33"/>
      <c r="V621" s="28"/>
      <c r="W621" s="34"/>
      <c r="X621" s="33"/>
      <c r="Y621" s="28"/>
    </row>
    <row r="622" spans="17:34" ht="15" x14ac:dyDescent="0.25">
      <c r="Q622" s="34"/>
      <c r="R622" s="33"/>
      <c r="S622" s="28"/>
      <c r="T622" s="34"/>
      <c r="U622" s="33"/>
      <c r="V622" s="28"/>
      <c r="W622" s="34"/>
      <c r="X622" s="33"/>
      <c r="Y622" s="28"/>
    </row>
    <row r="623" spans="17:34" ht="15" x14ac:dyDescent="0.25">
      <c r="Q623" s="34"/>
      <c r="R623" s="33"/>
      <c r="S623" s="28"/>
      <c r="T623" s="34"/>
      <c r="U623" s="33"/>
      <c r="V623" s="28"/>
      <c r="W623" s="34"/>
      <c r="X623" s="33"/>
      <c r="Y623" s="28"/>
    </row>
    <row r="624" spans="17:34" ht="15" x14ac:dyDescent="0.25">
      <c r="Q624" s="34"/>
      <c r="R624" s="33"/>
      <c r="S624" s="28"/>
      <c r="T624" s="34"/>
      <c r="U624" s="33"/>
      <c r="V624" s="28"/>
      <c r="W624" s="34"/>
      <c r="X624" s="33"/>
      <c r="Y624" s="28"/>
    </row>
    <row r="625" spans="17:25" ht="15" x14ac:dyDescent="0.25">
      <c r="Q625" s="34"/>
      <c r="R625" s="33"/>
      <c r="S625" s="28"/>
      <c r="T625" s="34"/>
      <c r="U625" s="33"/>
      <c r="V625" s="28"/>
      <c r="W625" s="34"/>
      <c r="X625" s="33"/>
      <c r="Y625" s="28"/>
    </row>
    <row r="626" spans="17:25" ht="15" x14ac:dyDescent="0.25">
      <c r="Q626" s="34"/>
      <c r="R626" s="33"/>
      <c r="S626" s="28"/>
      <c r="T626" s="34"/>
      <c r="U626" s="33"/>
      <c r="V626" s="28"/>
      <c r="W626" s="34"/>
      <c r="X626" s="33"/>
      <c r="Y626" s="28"/>
    </row>
    <row r="627" spans="17:25" ht="15" x14ac:dyDescent="0.25">
      <c r="Q627" s="34"/>
      <c r="R627" s="33"/>
      <c r="S627" s="28"/>
      <c r="T627" s="34"/>
      <c r="U627" s="33"/>
      <c r="V627" s="28"/>
      <c r="W627" s="34"/>
      <c r="X627" s="33"/>
      <c r="Y627" s="28"/>
    </row>
    <row r="628" spans="17:25" ht="15" x14ac:dyDescent="0.25">
      <c r="Q628" s="34"/>
      <c r="R628" s="33"/>
      <c r="S628" s="28"/>
      <c r="T628" s="34"/>
      <c r="U628" s="33"/>
      <c r="V628" s="28"/>
      <c r="W628" s="34"/>
      <c r="X628" s="33"/>
      <c r="Y628" s="28"/>
    </row>
    <row r="631" spans="17:25" x14ac:dyDescent="0.2">
      <c r="Q631" s="141"/>
      <c r="R631" s="141"/>
      <c r="S631" s="141"/>
      <c r="T631" s="141"/>
      <c r="U631" s="141"/>
      <c r="V631" s="141"/>
      <c r="W631" s="141"/>
      <c r="X631" s="141"/>
    </row>
    <row r="632" spans="17:25" x14ac:dyDescent="0.2">
      <c r="Q632" s="141"/>
      <c r="R632" s="141"/>
      <c r="S632" s="141"/>
      <c r="T632" s="141"/>
      <c r="U632" s="141"/>
      <c r="V632" s="141"/>
      <c r="W632" s="141"/>
      <c r="X632" s="141"/>
    </row>
    <row r="633" spans="17:25" x14ac:dyDescent="0.2">
      <c r="Q633" s="141"/>
      <c r="R633" s="141"/>
      <c r="S633" s="141"/>
      <c r="T633" s="141"/>
      <c r="U633" s="141"/>
      <c r="V633" s="141"/>
      <c r="W633" s="141"/>
      <c r="X633" s="141"/>
    </row>
    <row r="634" spans="17:25" x14ac:dyDescent="0.2">
      <c r="Q634" s="141"/>
      <c r="R634" s="141"/>
      <c r="S634" s="141"/>
      <c r="T634" s="141"/>
      <c r="U634" s="141"/>
      <c r="V634" s="141"/>
      <c r="W634" s="141"/>
      <c r="X634" s="141"/>
    </row>
    <row r="635" spans="17:25" x14ac:dyDescent="0.2">
      <c r="Q635" s="141"/>
      <c r="R635" s="141"/>
      <c r="S635" s="141"/>
      <c r="T635" s="141"/>
      <c r="U635" s="141"/>
      <c r="V635" s="141"/>
      <c r="W635" s="141"/>
      <c r="X635" s="141"/>
    </row>
    <row r="636" spans="17:25" x14ac:dyDescent="0.2">
      <c r="Q636" s="141"/>
      <c r="R636" s="141"/>
      <c r="S636" s="141"/>
      <c r="T636" s="141"/>
      <c r="U636" s="141"/>
      <c r="V636" s="141"/>
      <c r="W636" s="141"/>
      <c r="X636" s="141"/>
    </row>
    <row r="637" spans="17:25" x14ac:dyDescent="0.2">
      <c r="Q637" s="141"/>
      <c r="R637" s="141"/>
      <c r="S637" s="141"/>
      <c r="T637" s="141"/>
      <c r="U637" s="141"/>
      <c r="V637" s="141"/>
      <c r="W637" s="141"/>
      <c r="X637" s="141"/>
    </row>
    <row r="638" spans="17:25" x14ac:dyDescent="0.2">
      <c r="Q638" s="141"/>
      <c r="R638" s="141"/>
      <c r="S638" s="141"/>
      <c r="T638" s="141"/>
      <c r="U638" s="141"/>
      <c r="V638" s="141"/>
      <c r="W638" s="141"/>
      <c r="X638" s="141"/>
    </row>
    <row r="639" spans="17:25" x14ac:dyDescent="0.2">
      <c r="Q639" s="141"/>
      <c r="R639" s="141"/>
      <c r="S639" s="141"/>
      <c r="T639" s="141"/>
      <c r="U639" s="141"/>
      <c r="V639" s="141"/>
      <c r="W639" s="141"/>
      <c r="X639" s="141"/>
    </row>
    <row r="640" spans="17:25" x14ac:dyDescent="0.2">
      <c r="Q640" s="141"/>
      <c r="R640" s="141"/>
      <c r="S640" s="141"/>
      <c r="T640" s="141"/>
      <c r="U640" s="141"/>
      <c r="V640" s="141"/>
      <c r="W640" s="141"/>
      <c r="X640" s="141"/>
    </row>
    <row r="641" spans="17:24" x14ac:dyDescent="0.2">
      <c r="Q641" s="141"/>
      <c r="R641" s="141"/>
      <c r="S641" s="141"/>
      <c r="T641" s="141"/>
      <c r="U641" s="141"/>
      <c r="V641" s="141"/>
      <c r="W641" s="141"/>
      <c r="X641" s="141"/>
    </row>
    <row r="642" spans="17:24" x14ac:dyDescent="0.2">
      <c r="Q642" s="141"/>
      <c r="R642" s="141"/>
      <c r="S642" s="141"/>
      <c r="T642" s="141"/>
      <c r="U642" s="141"/>
      <c r="V642" s="141"/>
      <c r="W642" s="141"/>
      <c r="X642" s="141"/>
    </row>
    <row r="643" spans="17:24" x14ac:dyDescent="0.2">
      <c r="Q643" s="141"/>
      <c r="R643" s="141"/>
      <c r="S643" s="141"/>
      <c r="T643" s="141"/>
      <c r="U643" s="141"/>
      <c r="V643" s="141"/>
      <c r="W643" s="141"/>
      <c r="X643" s="141"/>
    </row>
    <row r="644" spans="17:24" x14ac:dyDescent="0.2">
      <c r="Q644" s="141"/>
      <c r="R644" s="141"/>
      <c r="S644" s="141"/>
      <c r="T644" s="141"/>
      <c r="U644" s="141"/>
      <c r="V644" s="141"/>
      <c r="W644" s="141"/>
      <c r="X644" s="141"/>
    </row>
    <row r="645" spans="17:24" x14ac:dyDescent="0.2">
      <c r="Q645" s="141"/>
      <c r="R645" s="141"/>
      <c r="S645" s="141"/>
      <c r="T645" s="141"/>
      <c r="U645" s="141"/>
      <c r="V645" s="141"/>
      <c r="W645" s="141"/>
      <c r="X645" s="141"/>
    </row>
    <row r="646" spans="17:24" x14ac:dyDescent="0.2">
      <c r="Q646" s="141"/>
      <c r="R646" s="141"/>
      <c r="S646" s="141"/>
      <c r="T646" s="141"/>
      <c r="U646" s="141"/>
      <c r="V646" s="141"/>
      <c r="W646" s="141"/>
      <c r="X646" s="141"/>
    </row>
    <row r="647" spans="17:24" x14ac:dyDescent="0.2">
      <c r="Q647" s="141"/>
      <c r="R647" s="141"/>
      <c r="S647" s="141"/>
      <c r="T647" s="141"/>
      <c r="U647" s="141"/>
      <c r="V647" s="141"/>
      <c r="W647" s="141"/>
      <c r="X647" s="141"/>
    </row>
    <row r="648" spans="17:24" x14ac:dyDescent="0.2">
      <c r="Q648" s="141"/>
      <c r="R648" s="141"/>
      <c r="S648" s="141"/>
      <c r="T648" s="141"/>
      <c r="U648" s="141"/>
      <c r="V648" s="141"/>
      <c r="W648" s="141"/>
      <c r="X648" s="141"/>
    </row>
    <row r="649" spans="17:24" x14ac:dyDescent="0.2">
      <c r="Q649" s="141"/>
      <c r="R649" s="141"/>
      <c r="S649" s="141"/>
      <c r="T649" s="141"/>
      <c r="U649" s="141"/>
      <c r="V649" s="141"/>
      <c r="W649" s="141"/>
      <c r="X649" s="141"/>
    </row>
    <row r="650" spans="17:24" x14ac:dyDescent="0.2">
      <c r="Q650" s="141"/>
      <c r="R650" s="141"/>
      <c r="S650" s="141"/>
      <c r="T650" s="141"/>
      <c r="U650" s="141"/>
      <c r="V650" s="141"/>
      <c r="W650" s="141"/>
      <c r="X650" s="141"/>
    </row>
    <row r="651" spans="17:24" x14ac:dyDescent="0.2">
      <c r="Q651" s="141"/>
      <c r="R651" s="141"/>
      <c r="S651" s="141"/>
      <c r="T651" s="141"/>
      <c r="U651" s="141"/>
      <c r="V651" s="141"/>
      <c r="W651" s="141"/>
      <c r="X651" s="141"/>
    </row>
    <row r="652" spans="17:24" x14ac:dyDescent="0.2">
      <c r="Q652" s="141"/>
      <c r="R652" s="141"/>
      <c r="S652" s="141"/>
      <c r="T652" s="141"/>
      <c r="U652" s="141"/>
      <c r="V652" s="141"/>
      <c r="W652" s="141"/>
      <c r="X652" s="141"/>
    </row>
    <row r="653" spans="17:24" x14ac:dyDescent="0.2">
      <c r="Q653" s="141"/>
      <c r="R653" s="141"/>
      <c r="S653" s="141"/>
      <c r="T653" s="141"/>
      <c r="U653" s="141"/>
      <c r="V653" s="141"/>
      <c r="W653" s="141"/>
      <c r="X653" s="141"/>
    </row>
  </sheetData>
  <autoFilter ref="A10:AN566"/>
  <sortState ref="A11:AN566">
    <sortCondition ref="B11:B566"/>
  </sortState>
  <mergeCells count="2">
    <mergeCell ref="A3:C3"/>
    <mergeCell ref="E4:A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Udjeli</vt:lpstr>
      <vt:lpstr>Izračun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Lidija Senjanec</cp:lastModifiedBy>
  <cp:lastPrinted>2019-10-31T12:37:01Z</cp:lastPrinted>
  <dcterms:created xsi:type="dcterms:W3CDTF">2018-09-12T07:09:09Z</dcterms:created>
  <dcterms:modified xsi:type="dcterms:W3CDTF">2020-09-30T11:24:07Z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za odluku 2020 za fiskalno izravnanje u 2020..xlsx</vt:lpwstr>
  </property>
</Properties>
</file>